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29d36784e0038fc/Desktop/OFE documents/"/>
    </mc:Choice>
  </mc:AlternateContent>
  <xr:revisionPtr revIDLastSave="133" documentId="8_{A2C614E6-29A1-4E80-B6A6-57EB38446C68}" xr6:coauthVersionLast="47" xr6:coauthVersionMax="47" xr10:uidLastSave="{8B72C81C-95DA-48F7-A2C2-37C90B386073}"/>
  <bookViews>
    <workbookView xWindow="-108" yWindow="-108" windowWidth="23256" windowHeight="12456" xr2:uid="{00000000-000D-0000-FFFF-FFFF00000000}"/>
  </bookViews>
  <sheets>
    <sheet name="YEARLY TIMESHEET" sheetId="1" r:id="rId1"/>
  </sheets>
  <definedNames>
    <definedName name="Overtime_hrs">SUM('YEARLY TIMESHEET'!$I$11,'YEARLY TIMESHEET'!$I$22,'YEARLY TIMESHEET'!$I$33,'YEARLY TIMESHEET'!$I$44,'YEARLY TIMESHEET'!$I$55,'YEARLY TIMESHEET'!$I$66,'YEARLY TIMESHEET'!$I$77,'YEARLY TIMESHEET'!$I$88,'YEARLY TIMESHEET'!$I$99,'YEARLY TIMESHEET'!$I$110,'YEARLY TIMESHEET'!$I$121,'YEARLY TIMESHEET'!$I$132)</definedName>
    <definedName name="RegularHrs">SUM('YEARLY TIMESHEET'!$F$11,'YEARLY TIMESHEET'!$F$22,'YEARLY TIMESHEET'!$F$33,'YEARLY TIMESHEET'!$F$44,'YEARLY TIMESHEET'!$F$55,'YEARLY TIMESHEET'!$F$66,'YEARLY TIMESHEET'!$F$77,'YEARLY TIMESHEET'!$F$88,'YEARLY TIMESHEET'!$F$99,'YEARLY TIMESHEET'!$F$110,'YEARLY TIMESHEET'!$F$121,'YEARLY TIMESHEET'!$F$132)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32" i="1" l="1"/>
  <c r="E121" i="1"/>
  <c r="E110" i="1"/>
  <c r="E99" i="1"/>
  <c r="E88" i="1"/>
  <c r="E77" i="1"/>
  <c r="E66" i="1"/>
  <c r="E55" i="1"/>
  <c r="E44" i="1"/>
  <c r="E33" i="1"/>
  <c r="E22" i="1"/>
  <c r="E11" i="1"/>
  <c r="G77" i="1" l="1"/>
  <c r="I132" i="1"/>
  <c r="F132" i="1"/>
  <c r="I121" i="1"/>
  <c r="F121" i="1"/>
  <c r="I110" i="1"/>
  <c r="F110" i="1"/>
  <c r="I99" i="1"/>
  <c r="F99" i="1"/>
  <c r="I88" i="1"/>
  <c r="F88" i="1"/>
  <c r="I77" i="1"/>
  <c r="F77" i="1"/>
  <c r="I66" i="1"/>
  <c r="F66" i="1"/>
  <c r="I55" i="1"/>
  <c r="F55" i="1"/>
  <c r="I44" i="1"/>
  <c r="F44" i="1"/>
  <c r="I33" i="1"/>
  <c r="F33" i="1"/>
  <c r="I22" i="1"/>
  <c r="F22" i="1"/>
  <c r="I11" i="1"/>
  <c r="F11" i="1"/>
  <c r="N98" i="1" l="1"/>
  <c r="M98" i="1"/>
  <c r="L98" i="1"/>
  <c r="K98" i="1"/>
  <c r="J98" i="1"/>
  <c r="I98" i="1"/>
  <c r="H98" i="1"/>
  <c r="G98" i="1"/>
  <c r="F98" i="1"/>
  <c r="N87" i="1"/>
  <c r="M87" i="1"/>
  <c r="L87" i="1"/>
  <c r="K87" i="1"/>
  <c r="J87" i="1"/>
  <c r="I87" i="1"/>
  <c r="H87" i="1"/>
  <c r="G87" i="1"/>
  <c r="F87" i="1"/>
  <c r="N131" i="1"/>
  <c r="M131" i="1"/>
  <c r="L131" i="1"/>
  <c r="K131" i="1"/>
  <c r="J131" i="1"/>
  <c r="I131" i="1"/>
  <c r="H131" i="1"/>
  <c r="G131" i="1"/>
  <c r="F131" i="1"/>
  <c r="N120" i="1"/>
  <c r="M120" i="1"/>
  <c r="L120" i="1"/>
  <c r="K120" i="1"/>
  <c r="J120" i="1"/>
  <c r="I120" i="1"/>
  <c r="H120" i="1"/>
  <c r="G120" i="1"/>
  <c r="F120" i="1"/>
  <c r="N109" i="1"/>
  <c r="M109" i="1"/>
  <c r="L109" i="1"/>
  <c r="K109" i="1"/>
  <c r="J109" i="1"/>
  <c r="I109" i="1"/>
  <c r="H109" i="1"/>
  <c r="G109" i="1"/>
  <c r="F109" i="1"/>
  <c r="O131" i="1" l="1"/>
  <c r="O120" i="1"/>
  <c r="O109" i="1"/>
  <c r="O98" i="1"/>
  <c r="O87" i="1"/>
  <c r="O76" i="1"/>
  <c r="N76" i="1"/>
  <c r="M76" i="1"/>
  <c r="L76" i="1"/>
  <c r="K76" i="1"/>
  <c r="J76" i="1"/>
  <c r="I76" i="1"/>
  <c r="H76" i="1"/>
  <c r="G76" i="1"/>
  <c r="F76" i="1"/>
  <c r="O65" i="1"/>
  <c r="N65" i="1"/>
  <c r="M65" i="1"/>
  <c r="L65" i="1"/>
  <c r="K65" i="1"/>
  <c r="J65" i="1"/>
  <c r="I65" i="1"/>
  <c r="H65" i="1"/>
  <c r="G65" i="1"/>
  <c r="F65" i="1"/>
  <c r="O54" i="1"/>
  <c r="N54" i="1"/>
  <c r="M54" i="1"/>
  <c r="L54" i="1"/>
  <c r="K54" i="1"/>
  <c r="J54" i="1"/>
  <c r="I54" i="1"/>
  <c r="H54" i="1"/>
  <c r="G54" i="1"/>
  <c r="F54" i="1"/>
  <c r="O43" i="1"/>
  <c r="N43" i="1"/>
  <c r="M43" i="1"/>
  <c r="L43" i="1"/>
  <c r="K43" i="1"/>
  <c r="J43" i="1"/>
  <c r="I43" i="1"/>
  <c r="H43" i="1"/>
  <c r="G43" i="1"/>
  <c r="F43" i="1"/>
  <c r="O32" i="1"/>
  <c r="N32" i="1"/>
  <c r="M32" i="1"/>
  <c r="L32" i="1"/>
  <c r="K32" i="1"/>
  <c r="J32" i="1"/>
  <c r="I32" i="1"/>
  <c r="H32" i="1"/>
  <c r="G32" i="1"/>
  <c r="F32" i="1"/>
  <c r="O21" i="1"/>
  <c r="N21" i="1"/>
  <c r="M21" i="1"/>
  <c r="L21" i="1"/>
  <c r="K21" i="1"/>
  <c r="J21" i="1"/>
  <c r="I21" i="1"/>
  <c r="H21" i="1"/>
  <c r="G21" i="1"/>
  <c r="F21" i="1"/>
  <c r="O10" i="1"/>
  <c r="N10" i="1"/>
  <c r="M10" i="1"/>
  <c r="L10" i="1"/>
  <c r="K10" i="1"/>
  <c r="J10" i="1"/>
  <c r="I10" i="1"/>
  <c r="H10" i="1"/>
  <c r="G10" i="1"/>
  <c r="F10" i="1"/>
  <c r="C9" i="1" l="1"/>
</calcChain>
</file>

<file path=xl/sharedStrings.xml><?xml version="1.0" encoding="utf-8"?>
<sst xmlns="http://schemas.openxmlformats.org/spreadsheetml/2006/main" count="271" uniqueCount="73">
  <si>
    <t>E-mail:</t>
  </si>
  <si>
    <t>January</t>
  </si>
  <si>
    <t>Week 1</t>
  </si>
  <si>
    <t>Overtime</t>
  </si>
  <si>
    <t>Week 2</t>
  </si>
  <si>
    <t>Week 3</t>
  </si>
  <si>
    <t>Week 4</t>
  </si>
  <si>
    <t>Week 5</t>
  </si>
  <si>
    <t>Monday</t>
  </si>
  <si>
    <t>Tuesday</t>
  </si>
  <si>
    <t>Wednesday</t>
  </si>
  <si>
    <t>Thursday</t>
  </si>
  <si>
    <t>Friday</t>
  </si>
  <si>
    <t>Saturday</t>
  </si>
  <si>
    <t>Sunday</t>
  </si>
  <si>
    <t>February</t>
  </si>
  <si>
    <t>March</t>
  </si>
  <si>
    <t>April</t>
  </si>
  <si>
    <t>May</t>
  </si>
  <si>
    <t>June</t>
  </si>
  <si>
    <t>July</t>
  </si>
  <si>
    <t>August</t>
  </si>
  <si>
    <t>September</t>
  </si>
  <si>
    <t>October</t>
  </si>
  <si>
    <t>November</t>
  </si>
  <si>
    <t>December</t>
  </si>
  <si>
    <t xml:space="preserve">Overtime     </t>
  </si>
  <si>
    <t xml:space="preserve">Overtime    </t>
  </si>
  <si>
    <t xml:space="preserve">Overtime   </t>
  </si>
  <si>
    <t xml:space="preserve">Overtime  </t>
  </si>
  <si>
    <t>Overtime  2</t>
  </si>
  <si>
    <t>Enter Phone number in cell C5. Next instruction is in cell A9.</t>
  </si>
  <si>
    <t xml:space="preserve">April, May, June second quarter heading is in cell E34. </t>
  </si>
  <si>
    <t>Annual total overtime hours are auto calculated in cell C10.</t>
  </si>
  <si>
    <t>Enter regular and overtime hours in February table starting in cell E13. Next instruction is in cell A22.</t>
  </si>
  <si>
    <t>Enter regular and overtime hours in March table starting in cell E24. Next instruction is in cell A33.</t>
  </si>
  <si>
    <t>Enter regular and overtime hours for April in table starting in cell E35. Next instruction is in cell A44.</t>
  </si>
  <si>
    <t>Enter regular and overtime hours for May in table starting in cell E46. Next instruction is in cell A55.</t>
  </si>
  <si>
    <t xml:space="preserve">Overtime </t>
  </si>
  <si>
    <t>Enter regular and overtime hours for July in table starting in cell E68. Next instruction is in cell A77.</t>
  </si>
  <si>
    <t>Enter regular and overtime hours for June in table starting in cell E57. Next instruction is in cell A66.</t>
  </si>
  <si>
    <t>Enter regular and overtime hours for September in table starting in cell E90. Next instruction is in cell A99.</t>
  </si>
  <si>
    <t>Enter regular and overtime hours for August in table starting in cell E79. Next instruction is in cell A88.</t>
  </si>
  <si>
    <t>Enter regular and overtime hours for October in table starting in cell E101. Next instruction is in cell A110.</t>
  </si>
  <si>
    <t>Enter regular and overtime hours for November in table starting in cell E112. Next instruction is in cell A121.</t>
  </si>
  <si>
    <t>Enter regular and overtime hours for December in table starting in cell E123. Next instruction is in cell A132.</t>
  </si>
  <si>
    <t xml:space="preserve">July, August, September third quarter heading is in cell E67. </t>
  </si>
  <si>
    <t xml:space="preserve">October, November, December fourth quarter heading is in cell E100. </t>
  </si>
  <si>
    <t>Create a daily, weekly, monthly, or yearly Employee time sheet in this worksheet. 
Helpful instructions for how to use this workbook are in cells in this column. Arrow down to get started.
Title of this worksheet is in cell at right and January, February, March quarter heading is in cell E1.</t>
  </si>
  <si>
    <t>Enter Employee Name in cell C2 and regular and overtime hours in January table starting in cell E2.</t>
  </si>
  <si>
    <t>Enter Manager name in cell C3.</t>
  </si>
  <si>
    <t>Enter E-mail address in cell C4.</t>
  </si>
  <si>
    <t>Annual total regular hours are auto calculated in cell C9.</t>
  </si>
  <si>
    <t>Annual overall total hours are auto calculated in cell C11. January total regular hours in cell F11 and January total overtime hours in cell I11 are auto calculated.  Next instruction is in cell A13.</t>
  </si>
  <si>
    <t>February total regular hours in cell F22 and February total overtime hours in cell I22 are auto calculated. Next instruction is in cell A24.</t>
  </si>
  <si>
    <t>March total regular hours in cell F33 and March total overtime hours in cell I33 are auto calculated.</t>
  </si>
  <si>
    <t>April total regular hours in cell F44 and April total overtime hours are in cell I44 auto calculated. Next instruction is in cell A46.</t>
  </si>
  <si>
    <t>May total regular hours in cell F55 and May total overtime hours in cell I55 are auto calculated. Next instruction is in cell A57.</t>
  </si>
  <si>
    <t>June total regular hours in cell F66 and June total overtime hours in cell I66 are auto calculated.</t>
  </si>
  <si>
    <t>July total regular hours in cell F77 and July total overtime hours in cell I77 are auto calculated. Next instruction is in cell A79.</t>
  </si>
  <si>
    <t>December total regular hours in cell F132 and December total overtime hours in cell I132 are auto calculated.</t>
  </si>
  <si>
    <t>November total regular hours in cell F121 and November total overtime hours in cell I121 are auto calculated. Next instruction is in cell A123.</t>
  </si>
  <si>
    <t>October total regular hours in cell F110 and October total overtime hours in cell I110 are auto calculated. Next instruction is in cell A112.</t>
  </si>
  <si>
    <t>September total regular hours in cell F99 and September total overtime hours in cell I99 are auto calculated.</t>
  </si>
  <si>
    <t>August total regular hours in cell F88 and August total overtime hours in cell I88 are auto calculated. Next instruction is in cell A90.</t>
  </si>
  <si>
    <t>Total weekly days</t>
  </si>
  <si>
    <t>Completed Field Days</t>
  </si>
  <si>
    <t>Student Name:</t>
  </si>
  <si>
    <t>Field Instructor:</t>
  </si>
  <si>
    <t>Enter dates of leave days used</t>
  </si>
  <si>
    <r>
      <rPr>
        <b/>
        <sz val="12"/>
        <color rgb="FFFF8B8B"/>
        <rFont val="Arial Black"/>
        <family val="2"/>
        <scheme val="major"/>
      </rPr>
      <t xml:space="preserve">   UMB Office of Field Education Student Time Record  </t>
    </r>
    <r>
      <rPr>
        <b/>
        <sz val="12"/>
        <color theme="0"/>
        <rFont val="Arial Black"/>
        <family val="2"/>
        <scheme val="major"/>
      </rPr>
      <t xml:space="preserve">             Reminders: Enter (1) for full day, (.5) for half day.                                     If needed, students may use up to three leave days per academic year           document the date of leave days in box C13</t>
    </r>
  </si>
  <si>
    <t>Total Days:</t>
  </si>
  <si>
    <t>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</si>
</sst>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_);\(#,##0.0\)"/>
  </numFmts>
  <fonts count="15" x14ac:knownFonts="1">
    <font>
      <sz val="10"/>
      <color theme="1" tint="0.14996795556505021"/>
      <name val="Arial"/>
      <family val="2"/>
      <scheme val="minor"/>
    </font>
    <font>
      <sz val="11"/>
      <color theme="1"/>
      <name val="Arial"/>
      <family val="2"/>
      <scheme val="minor"/>
    </font>
    <font>
      <sz val="10"/>
      <color theme="3"/>
      <name val="Arial Black"/>
      <family val="2"/>
      <scheme val="major"/>
    </font>
    <font>
      <sz val="9"/>
      <color theme="3"/>
      <name val="Arial Black"/>
      <family val="2"/>
      <scheme val="major"/>
    </font>
    <font>
      <sz val="10"/>
      <color theme="1"/>
      <name val="Arial"/>
      <family val="2"/>
      <scheme val="minor"/>
    </font>
    <font>
      <b/>
      <sz val="12"/>
      <color theme="0"/>
      <name val="Arial Black"/>
      <family val="2"/>
      <scheme val="major"/>
    </font>
    <font>
      <b/>
      <sz val="30"/>
      <color theme="5"/>
      <name val="Arial Black"/>
      <family val="2"/>
      <scheme val="major"/>
    </font>
    <font>
      <sz val="9"/>
      <color theme="5"/>
      <name val="Arial Black"/>
      <family val="2"/>
      <scheme val="major"/>
    </font>
    <font>
      <b/>
      <sz val="9"/>
      <color theme="5"/>
      <name val="Arial"/>
      <family val="2"/>
      <scheme val="minor"/>
    </font>
    <font>
      <sz val="10"/>
      <color theme="1" tint="0.14996795556505021"/>
      <name val="Arial"/>
      <family val="2"/>
      <scheme val="minor"/>
    </font>
    <font>
      <sz val="11"/>
      <color theme="0"/>
      <name val="Arial"/>
      <family val="2"/>
      <scheme val="minor"/>
    </font>
    <font>
      <sz val="9"/>
      <color theme="3" tint="-0.24994659260841701"/>
      <name val="Arial Black"/>
      <family val="2"/>
      <scheme val="major"/>
    </font>
    <font>
      <sz val="10"/>
      <color theme="3" tint="-0.249977111117893"/>
      <name val="Arial"/>
      <family val="2"/>
      <scheme val="minor"/>
    </font>
    <font>
      <b/>
      <sz val="12"/>
      <color rgb="FFFF8B8B"/>
      <name val="Arial Black"/>
      <family val="2"/>
      <scheme val="major"/>
    </font>
    <font>
      <sz val="10"/>
      <color rgb="FFFF8B8B"/>
      <name val="Arial"/>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5"/>
        <bgColor indexed="64"/>
      </patternFill>
    </fill>
    <fill>
      <patternFill patternType="solid">
        <fgColor theme="9"/>
      </patternFill>
    </fill>
    <fill>
      <patternFill patternType="solid">
        <fgColor theme="9" tint="0.79998168889431442"/>
        <bgColor indexed="65"/>
      </patternFill>
    </fill>
    <fill>
      <patternFill patternType="solid">
        <fgColor theme="9" tint="0.39997558519241921"/>
        <bgColor indexed="65"/>
      </patternFill>
    </fill>
    <fill>
      <patternFill patternType="solid">
        <fgColor theme="3" tint="-0.24994659260841701"/>
        <bgColor indexed="64"/>
      </patternFill>
    </fill>
    <fill>
      <patternFill patternType="solid">
        <fgColor theme="3" tint="-0.249977111117893"/>
        <bgColor indexed="64"/>
      </patternFill>
    </fill>
  </fills>
  <borders count="18">
    <border>
      <left/>
      <right/>
      <top/>
      <bottom/>
      <diagonal/>
    </border>
    <border>
      <left/>
      <right/>
      <top/>
      <bottom style="medium">
        <color theme="5"/>
      </bottom>
      <diagonal/>
    </border>
    <border>
      <left/>
      <right/>
      <top/>
      <bottom style="thin">
        <color theme="3"/>
      </bottom>
      <diagonal/>
    </border>
    <border>
      <left/>
      <right/>
      <top/>
      <bottom style="medium">
        <color theme="3"/>
      </bottom>
      <diagonal/>
    </border>
    <border>
      <left/>
      <right style="medium">
        <color theme="3"/>
      </right>
      <top style="medium">
        <color theme="3"/>
      </top>
      <bottom style="thin">
        <color theme="3"/>
      </bottom>
      <diagonal/>
    </border>
    <border>
      <left/>
      <right style="medium">
        <color theme="3"/>
      </right>
      <top/>
      <bottom style="medium">
        <color theme="3"/>
      </bottom>
      <diagonal/>
    </border>
    <border>
      <left/>
      <right style="medium">
        <color theme="3"/>
      </right>
      <top/>
      <bottom/>
      <diagonal/>
    </border>
    <border>
      <left/>
      <right/>
      <top style="medium">
        <color theme="3"/>
      </top>
      <bottom/>
      <diagonal/>
    </border>
    <border>
      <left/>
      <right/>
      <top style="medium">
        <color theme="5"/>
      </top>
      <bottom style="medium">
        <color theme="5"/>
      </bottom>
      <diagonal/>
    </border>
    <border>
      <left style="medium">
        <color theme="3"/>
      </left>
      <right/>
      <top/>
      <bottom/>
      <diagonal/>
    </border>
    <border>
      <left/>
      <right/>
      <top/>
      <bottom style="thick">
        <color theme="3" tint="0.39994506668294322"/>
      </bottom>
      <diagonal/>
    </border>
    <border>
      <left style="medium">
        <color theme="3"/>
      </left>
      <right/>
      <top/>
      <bottom style="medium">
        <color theme="3"/>
      </bottom>
      <diagonal/>
    </border>
    <border>
      <left style="medium">
        <color theme="3" tint="-0.24994659260841701"/>
      </left>
      <right/>
      <top/>
      <bottom style="thick">
        <color theme="3" tint="0.39994506668294322"/>
      </bottom>
      <diagonal/>
    </border>
    <border>
      <left style="medium">
        <color theme="3" tint="-0.24994659260841701"/>
      </left>
      <right/>
      <top/>
      <bottom/>
      <diagonal/>
    </border>
    <border>
      <left style="medium">
        <color theme="3"/>
      </left>
      <right/>
      <top style="medium">
        <color theme="5"/>
      </top>
      <bottom/>
      <diagonal/>
    </border>
    <border>
      <left/>
      <right style="medium">
        <color theme="3" tint="-0.24994659260841701"/>
      </right>
      <top/>
      <bottom style="thick">
        <color theme="3" tint="0.39994506668294322"/>
      </bottom>
      <diagonal/>
    </border>
    <border>
      <left/>
      <right/>
      <top/>
      <bottom style="thick">
        <color theme="9"/>
      </bottom>
      <diagonal/>
    </border>
    <border>
      <left style="medium">
        <color theme="3" tint="-0.24994659260841701"/>
      </left>
      <right/>
      <top/>
      <bottom style="thick">
        <color theme="9"/>
      </bottom>
      <diagonal/>
    </border>
  </borders>
  <cellStyleXfs count="13">
    <xf numFmtId="0" fontId="0" fillId="0" borderId="0">
      <alignment wrapText="1"/>
    </xf>
    <xf numFmtId="0" fontId="6" fillId="7" borderId="10" applyNumberFormat="0" applyAlignment="0" applyProtection="0"/>
    <xf numFmtId="0" fontId="5" fillId="7" borderId="12" applyNumberFormat="0" applyProtection="0">
      <alignment horizontal="center"/>
    </xf>
    <xf numFmtId="0" fontId="2" fillId="0" borderId="1" applyNumberFormat="0" applyProtection="0">
      <alignment horizontal="right" vertical="center"/>
    </xf>
    <xf numFmtId="0" fontId="11" fillId="3" borderId="0" applyNumberFormat="0" applyBorder="0" applyAlignment="0" applyProtection="0"/>
    <xf numFmtId="0" fontId="11" fillId="3" borderId="0" applyNumberFormat="0" applyBorder="0" applyAlignment="0" applyProtection="0"/>
    <xf numFmtId="0" fontId="8" fillId="7" borderId="1"/>
    <xf numFmtId="0" fontId="7" fillId="7" borderId="0" applyBorder="0" applyProtection="0"/>
    <xf numFmtId="165" fontId="9" fillId="0" borderId="0" applyFont="0" applyFill="0" applyBorder="0" applyAlignment="0" applyProtection="0"/>
    <xf numFmtId="0" fontId="10" fillId="4" borderId="0" applyNumberFormat="0" applyFont="0" applyBorder="0" applyAlignment="0" applyProtection="0"/>
    <xf numFmtId="0" fontId="1" fillId="5" borderId="0" applyNumberFormat="0" applyFont="0" applyBorder="0" applyAlignment="0" applyProtection="0"/>
    <xf numFmtId="0" fontId="10" fillId="6" borderId="0" applyNumberFormat="0" applyFont="0" applyBorder="0" applyAlignment="0" applyProtection="0"/>
    <xf numFmtId="0" fontId="11" fillId="0" borderId="0" applyFill="0" applyBorder="0"/>
  </cellStyleXfs>
  <cellXfs count="88">
    <xf numFmtId="0" fontId="0" fillId="0" borderId="0" xfId="0">
      <alignment wrapText="1"/>
    </xf>
    <xf numFmtId="0" fontId="2" fillId="0" borderId="1" xfId="3">
      <alignment horizontal="right" vertical="center"/>
    </xf>
    <xf numFmtId="164" fontId="0" fillId="0" borderId="0" xfId="0" applyNumberFormat="1">
      <alignment wrapText="1"/>
    </xf>
    <xf numFmtId="0" fontId="0" fillId="0" borderId="0" xfId="0" applyFill="1">
      <alignment wrapText="1"/>
    </xf>
    <xf numFmtId="0" fontId="11" fillId="0" borderId="0" xfId="4" applyFill="1"/>
    <xf numFmtId="0" fontId="11" fillId="2" borderId="0" xfId="4" applyFill="1"/>
    <xf numFmtId="164" fontId="0" fillId="2" borderId="0" xfId="0" applyNumberFormat="1" applyFill="1">
      <alignment wrapText="1"/>
    </xf>
    <xf numFmtId="0" fontId="11" fillId="2" borderId="0" xfId="4" applyFill="1" applyBorder="1"/>
    <xf numFmtId="164" fontId="0" fillId="2" borderId="0" xfId="0" applyNumberFormat="1" applyFill="1" applyBorder="1">
      <alignment wrapText="1"/>
    </xf>
    <xf numFmtId="0" fontId="11" fillId="3" borderId="2" xfId="4" applyFill="1" applyBorder="1"/>
    <xf numFmtId="0" fontId="11" fillId="3" borderId="0" xfId="5" applyBorder="1"/>
    <xf numFmtId="164" fontId="0" fillId="0" borderId="0" xfId="0" applyNumberFormat="1" applyFill="1">
      <alignment wrapText="1"/>
    </xf>
    <xf numFmtId="0" fontId="2" fillId="0" borderId="1" xfId="3" applyAlignment="1">
      <alignment horizontal="right" vertical="center"/>
    </xf>
    <xf numFmtId="164" fontId="0" fillId="2" borderId="0" xfId="0" applyNumberFormat="1" applyFill="1" applyAlignment="1">
      <alignment horizontal="right"/>
    </xf>
    <xf numFmtId="164" fontId="0" fillId="0" borderId="0" xfId="0" applyNumberFormat="1" applyAlignment="1">
      <alignment horizontal="right"/>
    </xf>
    <xf numFmtId="164" fontId="0" fillId="2" borderId="0" xfId="0" applyNumberFormat="1" applyFill="1" applyBorder="1" applyAlignment="1">
      <alignment horizontal="right"/>
    </xf>
    <xf numFmtId="0" fontId="11" fillId="3" borderId="0" xfId="5" applyBorder="1" applyAlignment="1">
      <alignment horizontal="right"/>
    </xf>
    <xf numFmtId="164" fontId="0" fillId="0" borderId="0" xfId="0" applyNumberFormat="1" applyFill="1" applyAlignment="1">
      <alignment horizontal="right"/>
    </xf>
    <xf numFmtId="0" fontId="0" fillId="3" borderId="2" xfId="0" applyFill="1" applyBorder="1" applyAlignment="1">
      <alignment horizontal="right"/>
    </xf>
    <xf numFmtId="0" fontId="0" fillId="3" borderId="4" xfId="0" applyFill="1" applyBorder="1" applyAlignment="1">
      <alignment horizontal="right"/>
    </xf>
    <xf numFmtId="0" fontId="11" fillId="3" borderId="6" xfId="5" applyBorder="1" applyAlignment="1">
      <alignment horizontal="right"/>
    </xf>
    <xf numFmtId="0" fontId="8" fillId="7" borderId="1" xfId="6" applyAlignment="1">
      <alignment horizontal="right"/>
    </xf>
    <xf numFmtId="0" fontId="8" fillId="7" borderId="1" xfId="6"/>
    <xf numFmtId="0" fontId="2" fillId="0" borderId="1" xfId="3" applyBorder="1" applyAlignment="1">
      <alignment horizontal="right" vertical="center"/>
    </xf>
    <xf numFmtId="164" fontId="0" fillId="0" borderId="0" xfId="0" applyNumberFormat="1" applyBorder="1" applyAlignment="1">
      <alignment horizontal="right"/>
    </xf>
    <xf numFmtId="164" fontId="0" fillId="0" borderId="3" xfId="0" applyNumberFormat="1" applyFill="1" applyBorder="1">
      <alignment wrapText="1"/>
    </xf>
    <xf numFmtId="164" fontId="0" fillId="0" borderId="3" xfId="0" applyNumberFormat="1" applyFill="1" applyBorder="1" applyAlignment="1">
      <alignment horizontal="right"/>
    </xf>
    <xf numFmtId="164" fontId="0" fillId="0" borderId="5" xfId="0" applyNumberFormat="1" applyFill="1" applyBorder="1" applyAlignment="1">
      <alignment horizontal="right"/>
    </xf>
    <xf numFmtId="165" fontId="0" fillId="0" borderId="0" xfId="8" applyFont="1" applyFill="1" applyBorder="1"/>
    <xf numFmtId="165" fontId="0" fillId="0" borderId="0" xfId="8" applyFont="1" applyFill="1" applyBorder="1" applyAlignment="1">
      <alignment horizontal="right"/>
    </xf>
    <xf numFmtId="0" fontId="2" fillId="0" borderId="1" xfId="3" applyAlignment="1">
      <alignment horizontal="left" vertical="center"/>
    </xf>
    <xf numFmtId="0" fontId="11" fillId="0" borderId="0" xfId="12" applyFill="1" applyBorder="1"/>
    <xf numFmtId="0" fontId="0" fillId="8" borderId="0" xfId="0" applyFill="1">
      <alignment wrapText="1"/>
    </xf>
    <xf numFmtId="0" fontId="11" fillId="8" borderId="0" xfId="4" applyFill="1" applyBorder="1"/>
    <xf numFmtId="0" fontId="7" fillId="8" borderId="0" xfId="7" applyFill="1"/>
    <xf numFmtId="0" fontId="8" fillId="8" borderId="1" xfId="6" applyFill="1"/>
    <xf numFmtId="0" fontId="11" fillId="8" borderId="0" xfId="4" applyFill="1" applyBorder="1" applyAlignment="1">
      <alignment horizontal="left"/>
    </xf>
    <xf numFmtId="0" fontId="0" fillId="8" borderId="0" xfId="0" applyFill="1" applyBorder="1">
      <alignment wrapText="1"/>
    </xf>
    <xf numFmtId="0" fontId="8" fillId="8" borderId="1" xfId="6" applyFill="1" applyAlignment="1">
      <alignment horizontal="right"/>
    </xf>
    <xf numFmtId="0" fontId="8" fillId="8" borderId="8" xfId="6" applyFill="1" applyBorder="1" applyAlignment="1">
      <alignment horizontal="right"/>
    </xf>
    <xf numFmtId="0" fontId="0" fillId="8" borderId="0" xfId="0" applyFill="1" applyBorder="1" applyAlignment="1">
      <alignment horizontal="left"/>
    </xf>
    <xf numFmtId="0" fontId="0" fillId="8" borderId="6" xfId="0" applyFill="1" applyBorder="1" applyAlignment="1">
      <alignment horizontal="left"/>
    </xf>
    <xf numFmtId="0" fontId="0" fillId="8" borderId="6" xfId="0" applyFill="1" applyBorder="1">
      <alignment wrapText="1"/>
    </xf>
    <xf numFmtId="0" fontId="7" fillId="8" borderId="0" xfId="7" applyFill="1" applyAlignment="1">
      <alignment horizontal="left"/>
    </xf>
    <xf numFmtId="0" fontId="4" fillId="8" borderId="0" xfId="0" applyFont="1" applyFill="1">
      <alignment wrapText="1"/>
    </xf>
    <xf numFmtId="164" fontId="0" fillId="0" borderId="3" xfId="0" applyNumberFormat="1" applyBorder="1">
      <alignment wrapText="1"/>
    </xf>
    <xf numFmtId="164" fontId="0" fillId="0" borderId="3" xfId="0" applyNumberFormat="1" applyBorder="1" applyAlignment="1">
      <alignment horizontal="right"/>
    </xf>
    <xf numFmtId="164" fontId="0" fillId="0" borderId="5" xfId="0" applyNumberFormat="1" applyBorder="1" applyAlignment="1">
      <alignment horizontal="right"/>
    </xf>
    <xf numFmtId="0" fontId="11" fillId="0" borderId="11" xfId="0" applyFont="1" applyFill="1" applyBorder="1">
      <alignment wrapText="1"/>
    </xf>
    <xf numFmtId="0" fontId="2" fillId="0" borderId="1" xfId="3" applyFill="1" applyAlignment="1">
      <alignment horizontal="left" vertical="center"/>
    </xf>
    <xf numFmtId="165" fontId="3" fillId="3" borderId="0" xfId="8" applyFont="1" applyFill="1" applyBorder="1"/>
    <xf numFmtId="165" fontId="3" fillId="3" borderId="0" xfId="8" applyFont="1" applyFill="1" applyBorder="1" applyAlignment="1">
      <alignment horizontal="center"/>
    </xf>
    <xf numFmtId="165" fontId="3" fillId="3" borderId="2" xfId="8" applyFont="1" applyFill="1" applyBorder="1"/>
    <xf numFmtId="165" fontId="3" fillId="3" borderId="2" xfId="8" applyFont="1" applyFill="1" applyBorder="1" applyAlignment="1">
      <alignment horizontal="center"/>
    </xf>
    <xf numFmtId="165" fontId="11" fillId="3" borderId="0" xfId="8" applyFont="1" applyFill="1" applyBorder="1"/>
    <xf numFmtId="165" fontId="11" fillId="3" borderId="0" xfId="8" applyFont="1" applyFill="1" applyBorder="1" applyAlignment="1">
      <alignment horizontal="center"/>
    </xf>
    <xf numFmtId="0" fontId="11" fillId="3" borderId="9" xfId="5" applyFont="1" applyBorder="1"/>
    <xf numFmtId="0" fontId="12" fillId="8" borderId="0" xfId="0" applyFont="1" applyFill="1" applyAlignment="1">
      <alignment wrapText="1"/>
    </xf>
    <xf numFmtId="0" fontId="12" fillId="8" borderId="0" xfId="0" applyFont="1" applyFill="1" applyAlignment="1"/>
    <xf numFmtId="0" fontId="12" fillId="8" borderId="0" xfId="0" applyFont="1" applyFill="1" applyAlignment="1">
      <alignment horizontal="center"/>
    </xf>
    <xf numFmtId="0" fontId="11" fillId="0" borderId="14" xfId="0" applyFont="1" applyFill="1" applyBorder="1">
      <alignment wrapText="1"/>
    </xf>
    <xf numFmtId="164" fontId="0" fillId="0" borderId="0" xfId="0" applyNumberFormat="1" applyFill="1" applyBorder="1" applyAlignment="1">
      <alignment horizontal="right"/>
    </xf>
    <xf numFmtId="0" fontId="12" fillId="8" borderId="0" xfId="0" applyFont="1" applyFill="1" applyAlignment="1">
      <alignment vertical="center"/>
    </xf>
    <xf numFmtId="0" fontId="0" fillId="8" borderId="0" xfId="0" applyFill="1" applyAlignment="1">
      <alignment vertical="center" wrapText="1"/>
    </xf>
    <xf numFmtId="0" fontId="0" fillId="8" borderId="0" xfId="0" applyFill="1" applyBorder="1" applyAlignment="1">
      <alignment vertical="center" wrapText="1"/>
    </xf>
    <xf numFmtId="0" fontId="0" fillId="0" borderId="0" xfId="0" applyAlignment="1">
      <alignment vertical="center" wrapText="1"/>
    </xf>
    <xf numFmtId="0" fontId="0" fillId="8" borderId="6" xfId="0" applyFill="1" applyBorder="1" applyAlignment="1">
      <alignment vertical="center" wrapText="1"/>
    </xf>
    <xf numFmtId="165" fontId="11" fillId="3" borderId="0" xfId="5" applyNumberFormat="1" applyBorder="1"/>
    <xf numFmtId="165" fontId="11" fillId="3" borderId="0" xfId="5" applyNumberFormat="1" applyBorder="1" applyAlignment="1">
      <alignment horizontal="center"/>
    </xf>
    <xf numFmtId="0" fontId="11" fillId="3" borderId="0" xfId="5" applyBorder="1" applyAlignment="1">
      <alignment wrapText="1"/>
    </xf>
    <xf numFmtId="0" fontId="0" fillId="8" borderId="0" xfId="0" applyFill="1" applyBorder="1" applyAlignment="1">
      <alignment horizontal="right"/>
    </xf>
    <xf numFmtId="0" fontId="0" fillId="8" borderId="6" xfId="0" applyFill="1" applyBorder="1" applyAlignment="1">
      <alignment horizontal="right"/>
    </xf>
    <xf numFmtId="0" fontId="7" fillId="8" borderId="0" xfId="7" applyFill="1" applyBorder="1"/>
    <xf numFmtId="0" fontId="5" fillId="8" borderId="17" xfId="2" applyFill="1" applyBorder="1">
      <alignment horizontal="center"/>
    </xf>
    <xf numFmtId="0" fontId="0" fillId="8" borderId="0" xfId="0" applyFill="1" applyAlignment="1">
      <alignment horizontal="right"/>
    </xf>
    <xf numFmtId="0" fontId="0" fillId="8" borderId="0" xfId="9" applyFont="1" applyFill="1"/>
    <xf numFmtId="0" fontId="7" fillId="8" borderId="0" xfId="7" applyFill="1" applyAlignment="1">
      <alignment wrapText="1"/>
    </xf>
    <xf numFmtId="16" fontId="8" fillId="8" borderId="1" xfId="6" applyNumberFormat="1" applyFill="1"/>
    <xf numFmtId="0" fontId="11" fillId="3" borderId="7" xfId="5" applyBorder="1" applyAlignment="1">
      <alignment horizontal="right"/>
    </xf>
    <xf numFmtId="0" fontId="5" fillId="8" borderId="12" xfId="2" applyFill="1" applyBorder="1" applyAlignment="1">
      <alignment horizontal="center" vertical="center"/>
    </xf>
    <xf numFmtId="0" fontId="5" fillId="8" borderId="10" xfId="2" applyFill="1" applyBorder="1" applyAlignment="1">
      <alignment horizontal="center" vertical="center"/>
    </xf>
    <xf numFmtId="0" fontId="5" fillId="8" borderId="15" xfId="2" applyFill="1" applyBorder="1" applyAlignment="1">
      <alignment horizontal="center" vertical="center"/>
    </xf>
    <xf numFmtId="0" fontId="5" fillId="7" borderId="13" xfId="2" applyBorder="1">
      <alignment horizontal="center"/>
    </xf>
    <xf numFmtId="0" fontId="6" fillId="8" borderId="16" xfId="1" applyFill="1" applyBorder="1" applyAlignment="1">
      <alignment horizontal="center" wrapText="1"/>
    </xf>
    <xf numFmtId="0" fontId="5" fillId="7" borderId="17" xfId="2" applyBorder="1" applyAlignment="1">
      <alignment horizontal="center" wrapText="1"/>
    </xf>
    <xf numFmtId="0" fontId="5" fillId="7" borderId="12" xfId="2">
      <alignment horizontal="center"/>
    </xf>
    <xf numFmtId="0" fontId="11" fillId="3" borderId="7" xfId="4" applyFill="1" applyBorder="1" applyAlignment="1">
      <alignment horizontal="right"/>
    </xf>
    <xf numFmtId="0" fontId="14" fillId="8" borderId="1" xfId="0" applyFont="1" applyFill="1" applyBorder="1" applyAlignment="1">
      <alignment wrapText="1"/>
    </xf>
  </cellXfs>
  <cellStyles count="13">
    <cellStyle name="20% - Accent6" xfId="10" builtinId="50" customBuiltin="1"/>
    <cellStyle name="60% - Accent6" xfId="11" builtinId="52" customBuiltin="1"/>
    <cellStyle name="Accent6" xfId="9" builtinId="49" customBuiltin="1"/>
    <cellStyle name="Comma" xfId="8" builtinId="3" customBuiltin="1"/>
    <cellStyle name="EmployeeInfo" xfId="6" xr:uid="{00000000-0005-0000-0000-000004000000}"/>
    <cellStyle name="EmployeeInfoLabels" xfId="7" xr:uid="{00000000-0005-0000-0000-000005000000}"/>
    <cellStyle name="Heading 1" xfId="1" builtinId="16" customBuiltin="1"/>
    <cellStyle name="Heading 2" xfId="2" builtinId="17" customBuiltin="1"/>
    <cellStyle name="Heading 3" xfId="3" builtinId="18" customBuiltin="1"/>
    <cellStyle name="Heading 4" xfId="4" builtinId="19" customBuiltin="1"/>
    <cellStyle name="Monthly Totals" xfId="5" xr:uid="{00000000-0005-0000-0000-00000A000000}"/>
    <cellStyle name="Normal" xfId="0" builtinId="0" customBuiltin="1"/>
    <cellStyle name="Table column 1" xfId="12" xr:uid="{00000000-0005-0000-0000-00000C000000}"/>
  </cellStyles>
  <dxfs count="259">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style="medium">
          <color theme="5"/>
        </top>
        <bottom/>
      </border>
    </dxf>
    <dxf>
      <border outline="0">
        <left style="medium">
          <color theme="3"/>
        </left>
        <right style="medium">
          <color theme="3"/>
        </right>
        <bottom style="medium">
          <color theme="3"/>
        </bottom>
      </border>
    </dxf>
    <dxf>
      <border outline="0">
        <bottom style="medium">
          <color theme="5"/>
        </bottom>
      </border>
    </dxf>
    <dxf>
      <alignment horizontal="right"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style="medium">
          <color theme="5"/>
        </top>
        <bottom/>
      </border>
    </dxf>
    <dxf>
      <border outline="0">
        <left style="medium">
          <color theme="3"/>
        </left>
        <right style="medium">
          <color theme="3"/>
        </right>
        <bottom style="medium">
          <color theme="3"/>
        </bottom>
      </border>
    </dxf>
    <dxf>
      <border outline="0">
        <bottom style="medium">
          <color theme="5"/>
        </bottom>
      </border>
    </dxf>
    <dxf>
      <alignment horizontal="right"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style="medium">
          <color theme="5"/>
        </top>
        <bottom/>
      </border>
    </dxf>
    <dxf>
      <border outline="0">
        <right style="medium">
          <color theme="3"/>
        </right>
        <bottom style="medium">
          <color theme="3"/>
        </bottom>
      </border>
    </dxf>
    <dxf>
      <border outline="0">
        <bottom style="medium">
          <color theme="5"/>
        </bottom>
      </border>
    </dxf>
    <dxf>
      <alignment horizontal="right"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style="medium">
          <color theme="5"/>
        </top>
        <bottom/>
      </border>
    </dxf>
    <dxf>
      <border outline="0">
        <left style="medium">
          <color theme="3"/>
        </left>
        <right style="medium">
          <color theme="3"/>
        </right>
        <bottom style="medium">
          <color theme="3"/>
        </bottom>
      </border>
    </dxf>
    <dxf>
      <border outline="0">
        <bottom style="medium">
          <color theme="5"/>
        </bottom>
      </border>
    </dxf>
    <dxf>
      <alignment horizontal="right" vertical="center" textRotation="0" wrapText="0" indent="0" justifyLastLine="0" shrinkToFit="0" readingOrder="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numFmt numFmtId="164" formatCode="#,##0.0"/>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style="medium">
          <color theme="5"/>
        </top>
        <bottom/>
      </border>
    </dxf>
    <dxf>
      <border outline="0">
        <left style="medium">
          <color theme="3"/>
        </left>
        <right style="medium">
          <color theme="3"/>
        </right>
        <bottom style="medium">
          <color theme="3"/>
        </bottom>
      </border>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numFmt numFmtId="164" formatCode="#,##0.0"/>
      <alignment horizontal="right" vertical="bottom" textRotation="0" wrapText="0" indent="0" justifyLastLine="0" shrinkToFit="0" readingOrder="0"/>
    </dxf>
    <dxf>
      <border outline="0">
        <left style="medium">
          <color theme="3"/>
        </left>
        <right style="medium">
          <color theme="3"/>
        </right>
        <top style="thick">
          <color theme="3" tint="0.39994506668294322"/>
        </top>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numFmt numFmtId="164" formatCode="#,##0.0"/>
      <alignment horizontal="right" vertical="bottom" textRotation="0" wrapText="0" indent="0" justifyLastLine="0" shrinkToFit="0" readingOrder="0"/>
    </dxf>
    <dxf>
      <border outline="0">
        <left style="medium">
          <color theme="3"/>
        </left>
        <right style="medium">
          <color theme="3"/>
        </right>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numFmt numFmtId="164" formatCode="#,##0.0"/>
      <alignment horizontal="right" vertical="bottom" textRotation="0" wrapText="0" indent="0" justifyLastLine="0" shrinkToFit="0" readingOrder="0"/>
    </dxf>
    <dxf>
      <border outline="0">
        <left style="medium">
          <color theme="3"/>
        </left>
        <right style="medium">
          <color theme="3"/>
        </right>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numFmt numFmtId="164" formatCode="#,##0.0"/>
      <alignment horizontal="right" vertical="bottom" textRotation="0" wrapText="0" indent="0" justifyLastLine="0" shrinkToFit="0" readingOrder="0"/>
    </dxf>
    <dxf>
      <border outline="0">
        <left style="medium">
          <color theme="3"/>
        </left>
        <right style="medium">
          <color theme="3"/>
        </right>
        <top style="thick">
          <color theme="3" tint="0.39994506668294322"/>
        </top>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numFmt numFmtId="164" formatCode="#,##0.0"/>
      <alignment horizontal="right" vertical="bottom" textRotation="0" wrapText="0" indent="0" justifyLastLine="0" shrinkToFit="0" readingOrder="0"/>
    </dxf>
    <dxf>
      <border outline="0">
        <left style="medium">
          <color theme="3"/>
        </left>
        <right style="medium">
          <color theme="3"/>
        </right>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style="medium">
          <color theme="3"/>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alignment horizontal="right" vertical="bottom" textRotation="0" wrapText="0" indent="0" justifyLastLine="0" shrinkToFit="0" readingOrder="0"/>
      <border diagonalUp="0" diagonalDown="0" outline="0">
        <left/>
        <right/>
        <top/>
        <bottom style="medium">
          <color theme="3"/>
        </bottom>
      </border>
    </dxf>
    <dxf>
      <numFmt numFmtId="164" formatCode="#,##0.0"/>
      <fill>
        <patternFill patternType="solid">
          <fgColor indexed="64"/>
          <bgColor theme="0" tint="-4.9989318521683403E-2"/>
        </patternFill>
      </fill>
      <alignment horizontal="right" vertical="bottom" textRotation="0" wrapText="0" indent="0" justifyLastLine="0" shrinkToFit="0" readingOrder="0"/>
    </dxf>
    <dxf>
      <numFmt numFmtId="164" formatCode="#,##0.0"/>
      <border diagonalUp="0" diagonalDown="0" outline="0">
        <left/>
        <right/>
        <top/>
        <bottom style="medium">
          <color theme="3"/>
        </bottom>
      </border>
    </dxf>
    <dxf>
      <numFmt numFmtId="164" formatCode="#,##0.0"/>
      <fill>
        <patternFill patternType="solid">
          <fgColor indexed="64"/>
          <bgColor theme="0" tint="-4.9989318521683403E-2"/>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solid">
          <fgColor indexed="64"/>
          <bgColor theme="0" tint="-4.9989318521683403E-2"/>
        </patternFill>
      </fill>
    </dxf>
    <dxf>
      <border outline="0">
        <left style="medium">
          <color theme="3"/>
        </left>
        <right style="medium">
          <color theme="3"/>
        </right>
        <bottom style="medium">
          <color theme="5"/>
        </bottom>
      </border>
    </dxf>
    <dxf>
      <fill>
        <patternFill patternType="solid">
          <fgColor indexed="64"/>
          <bgColor theme="0" tint="-4.9989318521683403E-2"/>
        </patternFill>
      </fill>
      <alignment horizontal="right" vertical="bottom" textRotation="0" wrapText="0" indent="0" justifyLastLine="0" shrinkToFit="0" readingOrder="0"/>
    </dxf>
    <dxf>
      <border outline="0">
        <bottom style="medium">
          <color theme="5"/>
        </bottom>
      </border>
    </dxf>
    <dxf>
      <alignment horizontal="right" vertical="center"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style="medium">
          <color theme="3"/>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alignment horizontal="right" vertical="bottom" textRotation="0" wrapText="0" indent="0" justifyLastLine="0" shrinkToFit="0" readingOrder="0"/>
    </dxf>
    <dxf>
      <numFmt numFmtId="164" formatCode="#,##0.0"/>
      <fill>
        <patternFill patternType="none">
          <fgColor indexed="64"/>
          <bgColor indexed="65"/>
        </patternFill>
      </fill>
      <border diagonalUp="0" diagonalDown="0" outline="0">
        <left/>
        <right/>
        <top/>
        <bottom style="medium">
          <color theme="3"/>
        </bottom>
      </border>
    </dxf>
    <dxf>
      <font>
        <b val="0"/>
        <i val="0"/>
        <strike val="0"/>
        <condense val="0"/>
        <extend val="0"/>
        <outline val="0"/>
        <shadow val="0"/>
        <u val="none"/>
        <vertAlign val="baseline"/>
        <sz val="10"/>
        <color theme="1" tint="0.14996795556505021"/>
        <name val="Arial"/>
        <scheme val="minor"/>
      </font>
      <fill>
        <patternFill patternType="none">
          <fgColor indexed="64"/>
          <bgColor indexed="65"/>
        </patternFill>
      </fill>
    </dxf>
    <dxf>
      <font>
        <b val="0"/>
        <i val="0"/>
        <strike val="0"/>
        <condense val="0"/>
        <extend val="0"/>
        <outline val="0"/>
        <shadow val="0"/>
        <u val="none"/>
        <vertAlign val="baseline"/>
        <sz val="9"/>
        <color theme="3" tint="-0.24994659260841701"/>
        <name val="Arial Black"/>
        <family val="2"/>
        <scheme val="major"/>
      </font>
      <fill>
        <patternFill patternType="none">
          <fgColor indexed="64"/>
          <bgColor indexed="65"/>
        </patternFill>
      </fill>
      <border diagonalUp="0" diagonalDown="0" outline="0">
        <left style="medium">
          <color theme="3"/>
        </left>
        <right/>
        <top/>
        <bottom style="medium">
          <color theme="3"/>
        </bottom>
      </border>
    </dxf>
    <dxf>
      <fill>
        <patternFill patternType="none">
          <fgColor indexed="64"/>
          <bgColor indexed="65"/>
        </patternFill>
      </fill>
    </dxf>
    <dxf>
      <fill>
        <patternFill>
          <bgColor theme="0"/>
        </patternFill>
      </fill>
    </dxf>
    <dxf>
      <fill>
        <patternFill>
          <bgColor theme="0" tint="-4.9989318521683403E-2"/>
        </patternFill>
      </fill>
    </dxf>
    <dxf>
      <font>
        <b/>
        <i val="0"/>
        <color theme="3"/>
      </font>
    </dxf>
    <dxf>
      <border>
        <top style="medium">
          <color theme="5"/>
        </top>
      </border>
    </dxf>
    <dxf>
      <font>
        <b/>
        <i val="0"/>
        <color theme="3"/>
      </font>
      <fill>
        <patternFill>
          <bgColor theme="0"/>
        </patternFill>
      </fill>
      <border>
        <bottom style="medium">
          <color theme="5"/>
        </bottom>
      </border>
    </dxf>
    <dxf>
      <font>
        <color theme="3"/>
      </font>
      <fill>
        <patternFill patternType="none">
          <bgColor auto="1"/>
        </patternFill>
      </fill>
    </dxf>
  </dxfs>
  <tableStyles count="1" defaultTableStyle="TimeSheet" defaultPivotStyle="PivotStyleLight16">
    <tableStyle name="TimeSheet" pivot="0" count="6" xr9:uid="{00000000-0011-0000-FFFF-FFFF00000000}">
      <tableStyleElement type="wholeTable" dxfId="258"/>
      <tableStyleElement type="headerRow" dxfId="257"/>
      <tableStyleElement type="totalRow" dxfId="256"/>
      <tableStyleElement type="firstColumn" dxfId="255"/>
      <tableStyleElement type="firstRowStripe" dxfId="254"/>
      <tableStyleElement type="secondRowStripe" dxfId="253"/>
    </tableStyle>
  </tableStyles>
  <colors>
    <mruColors>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January" displayName="January" ref="E2:O10" totalsRowCount="1" headerRowCellStyle="Heading 3">
  <autoFilter ref="E2:O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000-000001000000}" name="August" totalsRowLabel="Total weekly days" dataDxfId="252" totalsRowDxfId="251" dataCellStyle="Table column 1"/>
    <tableColumn id="2" xr3:uid="{00000000-0010-0000-0000-000002000000}" name="Week 1" totalsRowFunction="custom" dataDxfId="250" totalsRowDxfId="249" dataCellStyle="Comma">
      <totalsRowFormula>SUM(F3:F9)</totalsRowFormula>
    </tableColumn>
    <tableColumn id="3" xr3:uid="{00000000-0010-0000-0000-000003000000}" name="Overtime" totalsRowFunction="custom" dataDxfId="248" totalsRowDxfId="247" dataCellStyle="Comma">
      <totalsRowFormula>SUM(G3:G9)</totalsRowFormula>
    </tableColumn>
    <tableColumn id="4" xr3:uid="{00000000-0010-0000-0000-000004000000}" name="Week 2" totalsRowFunction="custom" dataDxfId="246" totalsRowDxfId="245" dataCellStyle="Comma">
      <totalsRowFormula>SUM(H3:H9)</totalsRowFormula>
    </tableColumn>
    <tableColumn id="5" xr3:uid="{00000000-0010-0000-0000-000005000000}" name="Overtime  " totalsRowFunction="custom" dataDxfId="244" totalsRowDxfId="243" dataCellStyle="Comma">
      <totalsRowFormula>SUM(I3:I9)</totalsRowFormula>
    </tableColumn>
    <tableColumn id="6" xr3:uid="{00000000-0010-0000-0000-000006000000}" name="Week 3" totalsRowFunction="custom" dataDxfId="242" totalsRowDxfId="241" dataCellStyle="Comma">
      <totalsRowFormula>SUM(J3:J9)</totalsRowFormula>
    </tableColumn>
    <tableColumn id="7" xr3:uid="{00000000-0010-0000-0000-000007000000}" name="Overtime   " totalsRowFunction="custom" dataDxfId="240" totalsRowDxfId="239" dataCellStyle="Comma">
      <totalsRowFormula>SUM(K3:K9)</totalsRowFormula>
    </tableColumn>
    <tableColumn id="8" xr3:uid="{00000000-0010-0000-0000-000008000000}" name="Week 4" totalsRowFunction="custom" dataDxfId="238" totalsRowDxfId="237" dataCellStyle="Comma">
      <totalsRowFormula>SUM(L3:L9)</totalsRowFormula>
    </tableColumn>
    <tableColumn id="9" xr3:uid="{00000000-0010-0000-0000-000009000000}" name="Overtime    " totalsRowFunction="custom" dataDxfId="236" totalsRowDxfId="235" dataCellStyle="Comma">
      <totalsRowFormula>SUM(M3:M9)</totalsRowFormula>
    </tableColumn>
    <tableColumn id="10" xr3:uid="{00000000-0010-0000-0000-00000A000000}" name="Week 5" totalsRowFunction="custom" dataDxfId="234" totalsRowDxfId="233" dataCellStyle="Comma">
      <totalsRowFormula>SUM(N3:N9)</totalsRowFormula>
    </tableColumn>
    <tableColumn id="11" xr3:uid="{00000000-0010-0000-0000-00000B000000}" name="Overtime     " totalsRowFunction="custom" dataDxfId="232" totalsRowDxfId="231" dataCellStyle="Comma">
      <totalsRowFormula>SUM(O3:O9)</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January in this table. Total Weekly Hours and Total Regular Hours are automatically calculat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77FDD2E-2177-4960-9F24-333D4EF1D7D2}" name="December" displayName="December" ref="E123:O131" totalsRowCount="1" headerRowDxfId="41" headerRowBorderDxfId="40" tableBorderDxfId="39" headerRowCellStyle="Heading 3">
  <autoFilter ref="E123:O130" xr:uid="{A191AAD2-5F88-443E-A343-88FCD8031C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CC3A1BC-A67D-431C-944A-52D1EC5E8AFF}" name="July" totalsRowLabel="Total weekly days" totalsRowDxfId="38"/>
    <tableColumn id="2" xr3:uid="{46FDD981-9A2A-41C5-B071-9329463B09E2}" name="Week 1" totalsRowFunction="sum" totalsRowDxfId="37"/>
    <tableColumn id="3" xr3:uid="{94FA7549-011B-481A-94CB-92374AB4423C}" name="Overtime" totalsRowFunction="sum" totalsRowDxfId="36"/>
    <tableColumn id="4" xr3:uid="{21B28A6D-6DF9-49ED-9110-7281329FC686}" name="Week 2" totalsRowFunction="sum" totalsRowDxfId="35"/>
    <tableColumn id="5" xr3:uid="{CF2B9E96-284B-405D-A27B-6DEA5ACA178B}" name="Overtime " totalsRowFunction="sum" totalsRowDxfId="34"/>
    <tableColumn id="6" xr3:uid="{D0D55320-5750-4F57-8833-14AB50C97F20}" name="Week 3" totalsRowFunction="sum" totalsRowDxfId="33"/>
    <tableColumn id="7" xr3:uid="{F884829D-FFF1-40C7-9BD1-6FB531BC87C2}" name="Overtime  " totalsRowFunction="sum" totalsRowDxfId="32"/>
    <tableColumn id="8" xr3:uid="{C13AE63F-4AD3-476D-A80F-3D69CD85B38A}" name="Week 4" totalsRowFunction="sum" totalsRowDxfId="31"/>
    <tableColumn id="9" xr3:uid="{79358422-D6EA-4A6B-A1A3-D9D22A0CA054}" name="Overtime   " totalsRowFunction="sum" totalsRowDxfId="30"/>
    <tableColumn id="10" xr3:uid="{63813DB3-9F04-4FE0-9D0A-A3A6BC5888EB}" name="Week 5" totalsRowFunction="sum" totalsRowDxfId="29"/>
    <tableColumn id="11" xr3:uid="{955F9A6D-2FFD-4B13-9856-1C6F0552C54D}" name="Overtime    " totalsRowFunction="sum" totalsRowDxfId="28"/>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December in this table. Total Weekly Hours and Total Regular Hours are automatically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3095901-40BC-4499-8531-5EB211F1F3D7}" name="August" displayName="August" ref="E79:O87" totalsRowCount="1" headerRowDxfId="27" headerRowBorderDxfId="26" tableBorderDxfId="25" headerRowCellStyle="Heading 3">
  <autoFilter ref="E79:O86" xr:uid="{982B6D7C-A7FF-445E-842C-30D2985494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F22CDFB-274B-4B53-A562-6AF0F4566531}" name="March" totalsRowLabel="Total weekly days" totalsRowDxfId="24"/>
    <tableColumn id="2" xr3:uid="{1C914B24-E1FD-4DEB-94D2-0C467CD11DE5}" name="Week 1" totalsRowFunction="sum" totalsRowDxfId="23"/>
    <tableColumn id="3" xr3:uid="{D17C5906-B380-4CDC-9DC1-F2D9F35093F5}" name="Overtime" totalsRowFunction="sum" totalsRowDxfId="22"/>
    <tableColumn id="4" xr3:uid="{1C2BDC75-AB02-4B73-B126-C5255C550485}" name="Week 2" totalsRowFunction="sum" totalsRowDxfId="21"/>
    <tableColumn id="5" xr3:uid="{6096744F-0D6A-42A8-BA7B-9749A03095E0}" name="Overtime " totalsRowFunction="sum" totalsRowDxfId="20"/>
    <tableColumn id="6" xr3:uid="{25DF1197-C8CF-4637-A7E0-5B3D8CB909A1}" name="Week 3" totalsRowFunction="sum" totalsRowDxfId="19"/>
    <tableColumn id="7" xr3:uid="{4C4255BC-815F-434A-A77D-053E7F9D73E4}" name="Overtime   " totalsRowFunction="sum" totalsRowDxfId="18"/>
    <tableColumn id="8" xr3:uid="{94B70225-CACF-4D68-A670-597ED29A359C}" name="Week 4" totalsRowFunction="sum" totalsRowDxfId="17"/>
    <tableColumn id="9" xr3:uid="{C6C9908B-8844-485C-A393-19F9CE9C22CF}" name="Overtime  " totalsRowFunction="sum" totalsRowDxfId="16"/>
    <tableColumn id="10" xr3:uid="{D3C1C13D-72D9-444B-99CF-FB089C9362E3}" name="Week 5" totalsRowFunction="sum" totalsRowDxfId="15"/>
    <tableColumn id="11" xr3:uid="{E17E5EB3-A03D-4229-9270-97D10F7DA9EA}" name="Overtime    " totalsRowFunction="sum" totalsRowDxfId="14"/>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August in this table. Total Weekly Hours and Total Regular Hours are automatically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95C04C9-D19E-493B-B296-3AAC1C0AC7DC}" name="September" displayName="September" ref="E90:O98" totalsRowCount="1" headerRowDxfId="13" headerRowBorderDxfId="12" tableBorderDxfId="11" headerRowCellStyle="Heading 3">
  <autoFilter ref="E90:O97" xr:uid="{DDD87276-8BFA-49B6-AE4F-A29DD3AF3F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7B22214D-7DE3-40BE-87FB-76D4BD450AA9}" name="April" totalsRowLabel="Total weekly days" totalsRowDxfId="10"/>
    <tableColumn id="2" xr3:uid="{EFDAF7A7-16A3-4C8F-BB2F-DCBF0F411E39}" name="Week 1" totalsRowFunction="sum" totalsRowDxfId="9"/>
    <tableColumn id="3" xr3:uid="{07C6DFEE-E3EE-4903-8DF4-EE7F15C5384D}" name="Overtime" totalsRowFunction="sum" totalsRowDxfId="8"/>
    <tableColumn id="4" xr3:uid="{33472FC3-F10B-43A3-A51D-D1CBB54C1991}" name="Week 2" totalsRowFunction="sum" totalsRowDxfId="7"/>
    <tableColumn id="5" xr3:uid="{7D293F0F-7CEF-4B1B-9E08-AC796C052F32}" name="Overtime " totalsRowFunction="sum" totalsRowDxfId="6"/>
    <tableColumn id="6" xr3:uid="{99836FC3-C537-4FA8-B123-AB245031CB30}" name="Week 3" totalsRowFunction="sum" totalsRowDxfId="5"/>
    <tableColumn id="7" xr3:uid="{DBA906A3-5161-40C1-BC7E-4B0254409ACB}" name="Overtime  " totalsRowFunction="sum" totalsRowDxfId="4"/>
    <tableColumn id="8" xr3:uid="{16C65E8B-8226-4168-BAFE-1D09C8D0E48B}" name="Week 4" totalsRowFunction="sum" totalsRowDxfId="3"/>
    <tableColumn id="9" xr3:uid="{061B0373-DA72-4837-82EC-26762FAE1568}" name="Overtime   " totalsRowFunction="sum" totalsRowDxfId="2"/>
    <tableColumn id="10" xr3:uid="{03A9AF67-4D05-4D99-A303-0B12733FA8CB}" name="Week 5" totalsRowFunction="sum" totalsRowDxfId="1"/>
    <tableColumn id="11" xr3:uid="{44053E3B-AE2A-4D1B-8517-1468E37F401D}" name="Overtime    " totalsRowFunction="sum" totalsRowDxfId="0"/>
  </tableColumns>
  <tableStyleInfo name="TimeSheet" showFirstColumn="0" showLastColumn="0" showRowStripes="0" showColumnStripes="0"/>
  <extLst>
    <ext xmlns:x14="http://schemas.microsoft.com/office/spreadsheetml/2009/9/main" uri="{504A1905-F514-4f6f-8877-14C23A59335A}">
      <x14:table altTextSummary="Enter Regular and Overtime hours for each weekday and all weeks in the month of September in this table. Total Weekly Hours and Total Regular Hours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ebruary" displayName="February" ref="E13:O21" totalsRowCount="1" headerRowDxfId="230" dataDxfId="228" headerRowBorderDxfId="229" tableBorderDxfId="227" headerRowCellStyle="Heading 3">
  <autoFilter ref="E13:O2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100-000001000000}" name="September" totalsRowLabel="Total weekly days" dataDxfId="226" totalsRowDxfId="225" dataCellStyle="Heading 4"/>
    <tableColumn id="2" xr3:uid="{00000000-0010-0000-0100-000002000000}" name="Week 1" totalsRowFunction="custom" dataDxfId="224" totalsRowDxfId="223">
      <totalsRowFormula>SUM(F14:F20)</totalsRowFormula>
    </tableColumn>
    <tableColumn id="3" xr3:uid="{00000000-0010-0000-0100-000003000000}" name="Overtime" totalsRowFunction="custom" dataDxfId="222" totalsRowDxfId="221">
      <totalsRowFormula>SUM(G14:G20)</totalsRowFormula>
    </tableColumn>
    <tableColumn id="4" xr3:uid="{00000000-0010-0000-0100-000004000000}" name="Week 2" totalsRowFunction="custom" dataDxfId="220" totalsRowDxfId="219">
      <totalsRowFormula>SUM(H14:H20)</totalsRowFormula>
    </tableColumn>
    <tableColumn id="5" xr3:uid="{00000000-0010-0000-0100-000005000000}" name="Overtime  " totalsRowFunction="custom" dataDxfId="218" totalsRowDxfId="217">
      <totalsRowFormula>SUM(I14:I20)</totalsRowFormula>
    </tableColumn>
    <tableColumn id="6" xr3:uid="{00000000-0010-0000-0100-000006000000}" name="Week 3" totalsRowFunction="custom" dataDxfId="216" totalsRowDxfId="215">
      <totalsRowFormula>SUM(J14:J20)</totalsRowFormula>
    </tableColumn>
    <tableColumn id="7" xr3:uid="{00000000-0010-0000-0100-000007000000}" name="Overtime   " totalsRowFunction="custom" dataDxfId="214" totalsRowDxfId="213">
      <totalsRowFormula>SUM(K14:K20)</totalsRowFormula>
    </tableColumn>
    <tableColumn id="8" xr3:uid="{00000000-0010-0000-0100-000008000000}" name="Week 4" totalsRowFunction="custom" dataDxfId="212" totalsRowDxfId="211">
      <totalsRowFormula>SUM(L14:L20)</totalsRowFormula>
    </tableColumn>
    <tableColumn id="9" xr3:uid="{00000000-0010-0000-0100-000009000000}" name="Overtime    " totalsRowFunction="custom" dataDxfId="210" totalsRowDxfId="209">
      <totalsRowFormula>SUM(M14:M20)</totalsRowFormula>
    </tableColumn>
    <tableColumn id="10" xr3:uid="{00000000-0010-0000-0100-00000A000000}" name="Week 5" totalsRowFunction="custom" dataDxfId="208" totalsRowDxfId="207">
      <totalsRowFormula>SUM(N14:N20)</totalsRowFormula>
    </tableColumn>
    <tableColumn id="11" xr3:uid="{00000000-0010-0000-0100-00000B000000}" name="Overtime     " totalsRowFunction="custom" dataDxfId="206" totalsRowDxfId="205">
      <totalsRowFormula>SUM(O14:O20)</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February in this table. Total Weekly Hours and Total Regular Hours are automatically calculate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arch" displayName="March" ref="E24:O32" totalsRowCount="1" headerRowDxfId="204" dataDxfId="202" totalsRowDxfId="200" headerRowBorderDxfId="203" tableBorderDxfId="201" headerRowCellStyle="Heading 3">
  <autoFilter ref="E24:O3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200-000001000000}" name="October" totalsRowLabel="Total weekly days" dataDxfId="199" totalsRowDxfId="198" dataCellStyle="Heading 4"/>
    <tableColumn id="2" xr3:uid="{00000000-0010-0000-0200-000002000000}" name="Week 1" totalsRowFunction="custom" dataDxfId="197" totalsRowDxfId="196">
      <totalsRowFormula>SUM(F25:F31)</totalsRowFormula>
    </tableColumn>
    <tableColumn id="3" xr3:uid="{00000000-0010-0000-0200-000003000000}" name="Overtime" totalsRowFunction="custom" dataDxfId="195" totalsRowDxfId="194">
      <totalsRowFormula>SUM(G25:G31)</totalsRowFormula>
    </tableColumn>
    <tableColumn id="4" xr3:uid="{00000000-0010-0000-0200-000004000000}" name="Week 2" totalsRowFunction="custom" dataDxfId="193" totalsRowDxfId="192">
      <totalsRowFormula>SUM(H25:H31)</totalsRowFormula>
    </tableColumn>
    <tableColumn id="5" xr3:uid="{00000000-0010-0000-0200-000005000000}" name="Overtime  " totalsRowFunction="custom" dataDxfId="191" totalsRowDxfId="190">
      <totalsRowFormula>SUM(I25:I31)</totalsRowFormula>
    </tableColumn>
    <tableColumn id="6" xr3:uid="{00000000-0010-0000-0200-000006000000}" name="Week 3" totalsRowFunction="custom" dataDxfId="189" totalsRowDxfId="188">
      <totalsRowFormula>SUM(J25:J31)</totalsRowFormula>
    </tableColumn>
    <tableColumn id="7" xr3:uid="{00000000-0010-0000-0200-000007000000}" name="Overtime  2" totalsRowFunction="custom" dataDxfId="187" totalsRowDxfId="186">
      <totalsRowFormula>SUM(K25:K31)</totalsRowFormula>
    </tableColumn>
    <tableColumn id="8" xr3:uid="{00000000-0010-0000-0200-000008000000}" name="Week 4" totalsRowFunction="custom" dataDxfId="185" totalsRowDxfId="184">
      <totalsRowFormula>SUM(L25:L31)</totalsRowFormula>
    </tableColumn>
    <tableColumn id="9" xr3:uid="{00000000-0010-0000-0200-000009000000}" name="Overtime    " totalsRowFunction="custom" dataDxfId="183" totalsRowDxfId="182">
      <totalsRowFormula>SUM(M25:M31)</totalsRowFormula>
    </tableColumn>
    <tableColumn id="10" xr3:uid="{00000000-0010-0000-0200-00000A000000}" name="Week 5" totalsRowFunction="custom" dataDxfId="181" totalsRowDxfId="180">
      <totalsRowFormula>SUM(N25:N31)</totalsRowFormula>
    </tableColumn>
    <tableColumn id="11" xr3:uid="{00000000-0010-0000-0200-00000B000000}" name="Overtime     " totalsRowFunction="custom" dataDxfId="179" totalsRowDxfId="178">
      <totalsRowFormula>SUM(O25:O31)</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March in this table. Total Weekly Hours and Total Regular Hours are automatically calculat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pril" displayName="April" ref="E35:O43" totalsRowCount="1" headerRowDxfId="177" dataDxfId="175" totalsRowDxfId="173" headerRowBorderDxfId="176" tableBorderDxfId="174" headerRowCellStyle="Heading 3">
  <autoFilter ref="E35:O42"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300-000001000000}" name="November" totalsRowLabel="Total weekly days" dataDxfId="172" totalsRowDxfId="171" dataCellStyle="Heading 4"/>
    <tableColumn id="2" xr3:uid="{00000000-0010-0000-0300-000002000000}" name="Week 1" totalsRowFunction="custom" dataDxfId="170" totalsRowDxfId="169">
      <totalsRowFormula>SUM(F36:F42)</totalsRowFormula>
    </tableColumn>
    <tableColumn id="3" xr3:uid="{00000000-0010-0000-0300-000003000000}" name="Overtime" totalsRowFunction="custom" dataDxfId="168" totalsRowDxfId="167">
      <totalsRowFormula>SUM(G36:G42)</totalsRowFormula>
    </tableColumn>
    <tableColumn id="4" xr3:uid="{00000000-0010-0000-0300-000004000000}" name="Week 2" totalsRowFunction="custom" dataDxfId="166" totalsRowDxfId="165">
      <totalsRowFormula>SUM(H36:H42)</totalsRowFormula>
    </tableColumn>
    <tableColumn id="5" xr3:uid="{00000000-0010-0000-0300-000005000000}" name="Overtime  " totalsRowFunction="custom" dataDxfId="164" totalsRowDxfId="163">
      <totalsRowFormula>SUM(I36:I42)</totalsRowFormula>
    </tableColumn>
    <tableColumn id="6" xr3:uid="{00000000-0010-0000-0300-000006000000}" name="Week 3" totalsRowFunction="custom" dataDxfId="162" totalsRowDxfId="161">
      <totalsRowFormula>SUM(J36:J42)</totalsRowFormula>
    </tableColumn>
    <tableColumn id="7" xr3:uid="{00000000-0010-0000-0300-000007000000}" name="Overtime   " totalsRowFunction="custom" dataDxfId="160" totalsRowDxfId="159">
      <totalsRowFormula>SUM(K36:K42)</totalsRowFormula>
    </tableColumn>
    <tableColumn id="8" xr3:uid="{00000000-0010-0000-0300-000008000000}" name="Week 4" totalsRowFunction="custom" dataDxfId="158" totalsRowDxfId="157">
      <totalsRowFormula>SUM(L36:L42)</totalsRowFormula>
    </tableColumn>
    <tableColumn id="9" xr3:uid="{00000000-0010-0000-0300-000009000000}" name="Overtime    " totalsRowFunction="custom" dataDxfId="156" totalsRowDxfId="155">
      <totalsRowFormula>SUM(M36:M42)</totalsRowFormula>
    </tableColumn>
    <tableColumn id="10" xr3:uid="{00000000-0010-0000-0300-00000A000000}" name="Week 5" totalsRowFunction="custom" dataDxfId="154" totalsRowDxfId="153">
      <totalsRowFormula>SUM(N36:N42)</totalsRowFormula>
    </tableColumn>
    <tableColumn id="11" xr3:uid="{00000000-0010-0000-0300-00000B000000}" name="Overtime     " totalsRowFunction="custom" dataDxfId="152" totalsRowDxfId="151">
      <totalsRowFormula>SUM(O36:O42)</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April in this table. Total Weekly Hours and Total Regular Hours are automatically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ay" displayName="May" ref="E46:O54" totalsRowCount="1" headerRowDxfId="150" dataDxfId="148" totalsRowDxfId="146" headerRowBorderDxfId="149" tableBorderDxfId="147" headerRowCellStyle="Heading 3">
  <autoFilter ref="E46:O53"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December" totalsRowLabel="Total weekly days" dataDxfId="145" totalsRowDxfId="144" dataCellStyle="Heading 4"/>
    <tableColumn id="2" xr3:uid="{00000000-0010-0000-0400-000002000000}" name="Week 1" totalsRowFunction="custom" dataDxfId="143" totalsRowDxfId="142">
      <totalsRowFormula>SUM(F47:F53)</totalsRowFormula>
    </tableColumn>
    <tableColumn id="3" xr3:uid="{00000000-0010-0000-0400-000003000000}" name="Overtime" totalsRowFunction="custom" dataDxfId="141" totalsRowDxfId="140">
      <totalsRowFormula>SUM(G47:G53)</totalsRowFormula>
    </tableColumn>
    <tableColumn id="4" xr3:uid="{00000000-0010-0000-0400-000004000000}" name="Week 2" totalsRowFunction="custom" dataDxfId="139" totalsRowDxfId="138">
      <totalsRowFormula>SUM(H47:H53)</totalsRowFormula>
    </tableColumn>
    <tableColumn id="5" xr3:uid="{00000000-0010-0000-0400-000005000000}" name="Overtime  " totalsRowFunction="custom" dataDxfId="137" totalsRowDxfId="136">
      <totalsRowFormula>SUM(I47:I53)</totalsRowFormula>
    </tableColumn>
    <tableColumn id="6" xr3:uid="{00000000-0010-0000-0400-000006000000}" name="Week 3" totalsRowFunction="custom" dataDxfId="135" totalsRowDxfId="134">
      <totalsRowFormula>SUM(J47:J53)</totalsRowFormula>
    </tableColumn>
    <tableColumn id="7" xr3:uid="{00000000-0010-0000-0400-000007000000}" name="Overtime   " totalsRowFunction="custom" dataDxfId="133" totalsRowDxfId="132">
      <totalsRowFormula>SUM(K47:K53)</totalsRowFormula>
    </tableColumn>
    <tableColumn id="8" xr3:uid="{00000000-0010-0000-0400-000008000000}" name="Week 4" totalsRowFunction="custom" dataDxfId="131" totalsRowDxfId="130">
      <totalsRowFormula>SUM(L47:L53)</totalsRowFormula>
    </tableColumn>
    <tableColumn id="9" xr3:uid="{00000000-0010-0000-0400-000009000000}" name="Overtime    " totalsRowFunction="custom" dataDxfId="129" totalsRowDxfId="128">
      <totalsRowFormula>SUM(M47:M53)</totalsRowFormula>
    </tableColumn>
    <tableColumn id="10" xr3:uid="{00000000-0010-0000-0400-00000A000000}" name="Week 5" totalsRowFunction="custom" dataDxfId="127" totalsRowDxfId="126">
      <totalsRowFormula>SUM(N47:N53)</totalsRowFormula>
    </tableColumn>
    <tableColumn id="11" xr3:uid="{00000000-0010-0000-0400-00000B000000}" name="Overtime     " totalsRowFunction="custom" dataDxfId="125" totalsRowDxfId="124">
      <totalsRowFormula>SUM(O47:O53)</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May in this table. Total Weekly Hours and Total Regular Hours are automatically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June" displayName="June" ref="E57:O65" totalsRowCount="1" headerRowDxfId="123" dataDxfId="121" totalsRowDxfId="119" headerRowBorderDxfId="122" tableBorderDxfId="120" headerRowCellStyle="Heading 3">
  <autoFilter ref="E57:O64"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500-000001000000}" name="January" totalsRowLabel="Total weekly days" dataDxfId="118" totalsRowDxfId="117" dataCellStyle="Heading 4"/>
    <tableColumn id="2" xr3:uid="{00000000-0010-0000-0500-000002000000}" name="Week 1" totalsRowFunction="custom" dataDxfId="116" totalsRowDxfId="115">
      <totalsRowFormula>SUM(F58:F64)</totalsRowFormula>
    </tableColumn>
    <tableColumn id="3" xr3:uid="{00000000-0010-0000-0500-000003000000}" name="Overtime" totalsRowFunction="custom" dataDxfId="114" totalsRowDxfId="113">
      <totalsRowFormula>SUM(G58:G64)</totalsRowFormula>
    </tableColumn>
    <tableColumn id="4" xr3:uid="{00000000-0010-0000-0500-000004000000}" name="Week 2" totalsRowFunction="custom" dataDxfId="112" totalsRowDxfId="111">
      <totalsRowFormula>SUM(H58:H64)</totalsRowFormula>
    </tableColumn>
    <tableColumn id="5" xr3:uid="{00000000-0010-0000-0500-000005000000}" name="Overtime  " totalsRowFunction="custom" dataDxfId="110" totalsRowDxfId="109">
      <totalsRowFormula>SUM(I58:I64)</totalsRowFormula>
    </tableColumn>
    <tableColumn id="6" xr3:uid="{00000000-0010-0000-0500-000006000000}" name="Week 3" totalsRowFunction="custom" dataDxfId="108" totalsRowDxfId="107">
      <totalsRowFormula>SUM(J58:J64)</totalsRowFormula>
    </tableColumn>
    <tableColumn id="7" xr3:uid="{00000000-0010-0000-0500-000007000000}" name="Overtime   " totalsRowFunction="custom" dataDxfId="106" totalsRowDxfId="105">
      <totalsRowFormula>SUM(K58:K64)</totalsRowFormula>
    </tableColumn>
    <tableColumn id="8" xr3:uid="{00000000-0010-0000-0500-000008000000}" name="Week 4" totalsRowFunction="custom" dataDxfId="104" totalsRowDxfId="103">
      <totalsRowFormula>SUM(L58:L64)</totalsRowFormula>
    </tableColumn>
    <tableColumn id="9" xr3:uid="{00000000-0010-0000-0500-000009000000}" name="Overtime    " totalsRowFunction="custom" dataDxfId="102" totalsRowDxfId="101">
      <totalsRowFormula>SUM(M58:M64)</totalsRowFormula>
    </tableColumn>
    <tableColumn id="10" xr3:uid="{00000000-0010-0000-0500-00000A000000}" name="Week 5" totalsRowFunction="custom" dataDxfId="100" totalsRowDxfId="99">
      <totalsRowFormula>SUM(N58:N64)</totalsRowFormula>
    </tableColumn>
    <tableColumn id="11" xr3:uid="{00000000-0010-0000-0500-00000B000000}" name="Overtime     " totalsRowFunction="custom" dataDxfId="98" totalsRowDxfId="97">
      <totalsRowFormula>SUM(O58:O64)</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June in this table. Total Weekly Hours and Total Regular Hours are automatically calcul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July" displayName="July" ref="E68:O76" totalsRowCount="1" headerRowDxfId="96" dataDxfId="94" totalsRowDxfId="92" headerRowBorderDxfId="95" tableBorderDxfId="93" headerRowCellStyle="Heading 3">
  <autoFilter ref="E68:O75"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February" totalsRowLabel="Total weekly days" dataDxfId="91" totalsRowDxfId="90" dataCellStyle="Heading 4"/>
    <tableColumn id="2" xr3:uid="{00000000-0010-0000-0600-000002000000}" name="Week 1" totalsRowFunction="custom" dataDxfId="89" totalsRowDxfId="88">
      <totalsRowFormula>SUM(F69:F75)</totalsRowFormula>
    </tableColumn>
    <tableColumn id="3" xr3:uid="{00000000-0010-0000-0600-000003000000}" name="Overtime" totalsRowFunction="custom" dataDxfId="87" totalsRowDxfId="86">
      <totalsRowFormula>SUM(G69:G75)</totalsRowFormula>
    </tableColumn>
    <tableColumn id="4" xr3:uid="{00000000-0010-0000-0600-000004000000}" name="Week 2" totalsRowFunction="custom" dataDxfId="85" totalsRowDxfId="84">
      <totalsRowFormula>SUM(H69:H75)</totalsRowFormula>
    </tableColumn>
    <tableColumn id="5" xr3:uid="{00000000-0010-0000-0600-000005000000}" name="Overtime " totalsRowFunction="custom" dataDxfId="83" totalsRowDxfId="82">
      <totalsRowFormula>SUM(I69:I75)</totalsRowFormula>
    </tableColumn>
    <tableColumn id="6" xr3:uid="{00000000-0010-0000-0600-000006000000}" name="Week 3" totalsRowFunction="custom" dataDxfId="81" totalsRowDxfId="80">
      <totalsRowFormula>SUM(J69:J75)</totalsRowFormula>
    </tableColumn>
    <tableColumn id="7" xr3:uid="{00000000-0010-0000-0600-000007000000}" name="Overtime  " totalsRowFunction="custom" dataDxfId="79" totalsRowDxfId="78">
      <totalsRowFormula>SUM(K69:K75)</totalsRowFormula>
    </tableColumn>
    <tableColumn id="8" xr3:uid="{00000000-0010-0000-0600-000008000000}" name="Week 4" totalsRowFunction="custom" dataDxfId="77" totalsRowDxfId="76">
      <totalsRowFormula>SUM(L69:L75)</totalsRowFormula>
    </tableColumn>
    <tableColumn id="9" xr3:uid="{00000000-0010-0000-0600-000009000000}" name="Overtime   " totalsRowFunction="custom" dataDxfId="75" totalsRowDxfId="74">
      <totalsRowFormula>SUM(M69:M75)</totalsRowFormula>
    </tableColumn>
    <tableColumn id="10" xr3:uid="{00000000-0010-0000-0600-00000A000000}" name="Week 5" totalsRowFunction="custom" dataDxfId="73" totalsRowDxfId="72">
      <totalsRowFormula>SUM(N69:N75)</totalsRowFormula>
    </tableColumn>
    <tableColumn id="11" xr3:uid="{00000000-0010-0000-0600-00000B000000}" name="Overtime     " totalsRowFunction="custom" dataDxfId="71" totalsRowDxfId="70">
      <totalsRowFormula>SUM(O69:O75)</totalsRowFormula>
    </tableColumn>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July in this table. Total Weekly Hours and Total Regular Hours are automatically calcul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D36DE58-F08D-41DE-B5C7-080CA996FFC3}" name="October" displayName="October" ref="E101:O109" totalsRowCount="1" headerRowDxfId="69" headerRowBorderDxfId="68" tableBorderDxfId="67" headerRowCellStyle="Heading 3">
  <autoFilter ref="E101:O108" xr:uid="{7738120B-AE60-464B-BBB2-E8244835185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E26FBE38-62DA-48A4-BD13-30BC4141F5C3}" name="May" totalsRowLabel="Total weekly days" totalsRowDxfId="66"/>
    <tableColumn id="2" xr3:uid="{EAA6CD08-D237-4AB1-A3B7-0658489595A6}" name="Week 1" totalsRowFunction="sum" totalsRowDxfId="65"/>
    <tableColumn id="3" xr3:uid="{E46C106C-D054-4212-90C2-B908BE72E608}" name="Overtime" totalsRowFunction="sum" totalsRowDxfId="64"/>
    <tableColumn id="4" xr3:uid="{E669B4EB-D44F-428E-A64B-864E5538E354}" name="Week 2" totalsRowFunction="sum" totalsRowDxfId="63"/>
    <tableColumn id="5" xr3:uid="{943D887D-EB21-43FC-97A6-D2BAAE43958D}" name="Overtime " totalsRowFunction="sum" totalsRowDxfId="62"/>
    <tableColumn id="6" xr3:uid="{E0410AFF-9A81-4570-8336-C1C0B94AE31F}" name="Week 3" totalsRowFunction="sum" totalsRowDxfId="61"/>
    <tableColumn id="7" xr3:uid="{0A2C7DCA-4487-4AE6-A45E-EF1989C96BDD}" name="Overtime  " totalsRowFunction="sum" totalsRowDxfId="60"/>
    <tableColumn id="8" xr3:uid="{DE4CFC82-2A30-4F0A-8BCF-180B0B9203AE}" name="Week 4" totalsRowFunction="sum" totalsRowDxfId="59"/>
    <tableColumn id="9" xr3:uid="{C83710AB-6715-448C-BFDD-C2ED42F8939A}" name="Overtime   " totalsRowFunction="sum" totalsRowDxfId="58"/>
    <tableColumn id="10" xr3:uid="{24B905EA-2DE0-49F5-8CCB-53B703CC28CA}" name="Week 5" totalsRowFunction="sum" totalsRowDxfId="57"/>
    <tableColumn id="11" xr3:uid="{A2553B1A-B036-4F0E-9A0D-E1CEA0EE0C11}" name="Overtime    " totalsRowFunction="sum" totalsRowDxfId="56"/>
  </tableColumns>
  <tableStyleInfo name="TimeSheet" showFirstColumn="1" showLastColumn="0" showRowStripes="0" showColumnStripes="0"/>
  <extLst>
    <ext xmlns:x14="http://schemas.microsoft.com/office/spreadsheetml/2009/9/main" uri="{504A1905-F514-4f6f-8877-14C23A59335A}">
      <x14:table altTextSummary="Enter Regular and Overtime hours for each weekday and all weeks in the month of October in this table. Total Weekly Hours and Total Regular Hours are automatically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9E75F0-9A12-46A1-B707-F17114423A31}" name="November" displayName="November" ref="E112:O120" totalsRowCount="1" headerRowDxfId="55" headerRowBorderDxfId="54" tableBorderDxfId="53" headerRowCellStyle="Heading 3">
  <autoFilter ref="E112:O119" xr:uid="{3A7E7495-FF0F-42C9-93ED-76669D55598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F4A2CBF1-2B8D-43A2-81AC-170A2DF7CA68}" name="June" totalsRowLabel="Total weekly days" totalsRowDxfId="52"/>
    <tableColumn id="2" xr3:uid="{FA8DA2C8-8CCB-4717-AFAB-CC50B17D67DB}" name="Week 1" totalsRowFunction="sum" totalsRowDxfId="51"/>
    <tableColumn id="3" xr3:uid="{31D5831C-6591-4745-A6CF-CA386A418AED}" name="Overtime" totalsRowFunction="sum" totalsRowDxfId="50"/>
    <tableColumn id="4" xr3:uid="{B9E22EEC-B5FD-436F-9D89-51A4E36DEB3D}" name="Week 2" totalsRowFunction="sum" totalsRowDxfId="49"/>
    <tableColumn id="5" xr3:uid="{1EA92D92-F6A2-4810-8D27-385BA5004175}" name="Overtime " totalsRowFunction="sum" totalsRowDxfId="48"/>
    <tableColumn id="6" xr3:uid="{CCB4FB4F-B2CF-4855-B11E-7DBFD861A163}" name="Week 3" totalsRowFunction="sum" totalsRowDxfId="47"/>
    <tableColumn id="7" xr3:uid="{B05D444E-57D6-4AE6-AB56-6D5206ABC9BA}" name="Overtime  " totalsRowFunction="sum" totalsRowDxfId="46"/>
    <tableColumn id="8" xr3:uid="{098B34DD-5E46-4CCA-BCB7-03538BE8208A}" name="Week 4" totalsRowFunction="sum" totalsRowDxfId="45"/>
    <tableColumn id="9" xr3:uid="{0D401A23-4B51-4DFF-81F1-F1B876D7BB9A}" name="Overtime    " totalsRowFunction="sum" totalsRowDxfId="44"/>
    <tableColumn id="10" xr3:uid="{97C5530B-7280-44ED-9B49-6834DB3BE39C}" name="Week 5" totalsRowFunction="sum" totalsRowDxfId="43"/>
    <tableColumn id="11" xr3:uid="{1D1AFEAB-2784-48F3-8CBD-E02B102AB5B9}" name="Overtime     " totalsRowFunction="sum" totalsRowDxfId="42"/>
  </tableColumns>
  <tableStyleInfo name="TimeSheet" showFirstColumn="1" showLastColumn="0" showRowStripes="1" showColumnStripes="0"/>
  <extLst>
    <ext xmlns:x14="http://schemas.microsoft.com/office/spreadsheetml/2009/9/main" uri="{504A1905-F514-4f6f-8877-14C23A59335A}">
      <x14:table altTextSummary="Enter Regular and Overtime hours for each weekday and all weeks in the month of November in this table. Total Weekly Hours and Total Regular Hours are automatically calculated"/>
    </ext>
  </extLst>
</table>
</file>

<file path=xl/theme/theme1.xml><?xml version="1.0" encoding="utf-8"?>
<a:theme xmlns:a="http://schemas.openxmlformats.org/drawingml/2006/main" name="QLS">
  <a:themeElements>
    <a:clrScheme name="Custom 238">
      <a:dk1>
        <a:sysClr val="windowText" lastClr="000000"/>
      </a:dk1>
      <a:lt1>
        <a:sysClr val="window" lastClr="FFFFFF"/>
      </a:lt1>
      <a:dk2>
        <a:srgbClr val="232351"/>
      </a:dk2>
      <a:lt2>
        <a:srgbClr val="82FFFF"/>
      </a:lt2>
      <a:accent1>
        <a:srgbClr val="9ACD4C"/>
      </a:accent1>
      <a:accent2>
        <a:srgbClr val="F15D5F"/>
      </a:accent2>
      <a:accent3>
        <a:srgbClr val="D35940"/>
      </a:accent3>
      <a:accent4>
        <a:srgbClr val="B258D3"/>
      </a:accent4>
      <a:accent5>
        <a:srgbClr val="63A0CC"/>
      </a:accent5>
      <a:accent6>
        <a:srgbClr val="1E1838"/>
      </a:accent6>
      <a:hlink>
        <a:srgbClr val="B8FA56"/>
      </a:hlink>
      <a:folHlink>
        <a:srgbClr val="7AF8CC"/>
      </a:folHlink>
    </a:clrScheme>
    <a:fontScheme name="Arial Black-Arial">
      <a:majorFont>
        <a:latin typeface="Arial Black" panose="020B0A0402010202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pageSetUpPr autoPageBreaks="0" fitToPage="1"/>
  </sheetPr>
  <dimension ref="A1:P133"/>
  <sheetViews>
    <sheetView showGridLines="0" tabSelected="1" zoomScaleNormal="100" workbookViewId="0">
      <selection activeCell="B11" sqref="B11"/>
    </sheetView>
  </sheetViews>
  <sheetFormatPr defaultRowHeight="13.2" x14ac:dyDescent="0.25"/>
  <cols>
    <col min="1" max="1" width="2.88671875" style="58" customWidth="1"/>
    <col min="2" max="2" width="17.33203125" style="32" customWidth="1"/>
    <col min="3" max="3" width="20.6640625" style="32" customWidth="1"/>
    <col min="4" max="4" width="2.5546875" style="32" customWidth="1"/>
    <col min="5" max="5" width="26.88671875" style="32" customWidth="1"/>
    <col min="6" max="6" width="12.5546875" style="32" customWidth="1"/>
    <col min="7" max="7" width="21.5546875" style="74" hidden="1" customWidth="1"/>
    <col min="8" max="8" width="12.5546875" style="74" customWidth="1"/>
    <col min="9" max="9" width="21.5546875" style="74" hidden="1" customWidth="1"/>
    <col min="10" max="10" width="12.5546875" style="74" customWidth="1"/>
    <col min="11" max="11" width="21.5546875" style="74" hidden="1" customWidth="1"/>
    <col min="12" max="12" width="12.5546875" style="74" customWidth="1"/>
    <col min="13" max="13" width="21.5546875" style="74" hidden="1" customWidth="1"/>
    <col min="14" max="14" width="12.5546875" style="74" customWidth="1"/>
    <col min="15" max="15" width="21.5546875" style="74" hidden="1" customWidth="1"/>
    <col min="16" max="16" width="2.5546875" style="32" customWidth="1"/>
  </cols>
  <sheetData>
    <row r="1" spans="1:16" ht="99.9" customHeight="1" thickBot="1" x14ac:dyDescent="1.1000000000000001">
      <c r="A1" s="57" t="s">
        <v>48</v>
      </c>
      <c r="B1" s="83" t="s">
        <v>66</v>
      </c>
      <c r="C1" s="83"/>
      <c r="D1" s="73"/>
      <c r="E1" s="84" t="s">
        <v>70</v>
      </c>
      <c r="F1" s="84"/>
      <c r="G1" s="84"/>
      <c r="H1" s="84"/>
      <c r="I1" s="84"/>
      <c r="J1" s="84"/>
      <c r="K1" s="84"/>
      <c r="L1" s="84"/>
      <c r="M1" s="84"/>
      <c r="N1" s="84"/>
      <c r="O1" s="84"/>
      <c r="P1" s="75"/>
    </row>
    <row r="2" spans="1:16" ht="30" customHeight="1" thickTop="1" thickBot="1" x14ac:dyDescent="0.45">
      <c r="A2" s="59" t="s">
        <v>49</v>
      </c>
      <c r="B2" s="72" t="s">
        <v>67</v>
      </c>
      <c r="C2" s="87" t="s">
        <v>72</v>
      </c>
      <c r="D2" s="33"/>
      <c r="E2" s="30" t="s">
        <v>21</v>
      </c>
      <c r="F2" s="1" t="s">
        <v>2</v>
      </c>
      <c r="G2" s="1" t="s">
        <v>3</v>
      </c>
      <c r="H2" s="1" t="s">
        <v>4</v>
      </c>
      <c r="I2" s="1" t="s">
        <v>29</v>
      </c>
      <c r="J2" s="1" t="s">
        <v>5</v>
      </c>
      <c r="K2" s="1" t="s">
        <v>28</v>
      </c>
      <c r="L2" s="1" t="s">
        <v>6</v>
      </c>
      <c r="M2" s="1" t="s">
        <v>27</v>
      </c>
      <c r="N2" s="1" t="s">
        <v>7</v>
      </c>
      <c r="O2" s="1" t="s">
        <v>26</v>
      </c>
      <c r="P2" s="37"/>
    </row>
    <row r="3" spans="1:16" ht="15.6" thickBot="1" x14ac:dyDescent="0.45">
      <c r="A3" s="58" t="s">
        <v>50</v>
      </c>
      <c r="B3" s="34" t="s">
        <v>68</v>
      </c>
      <c r="C3" s="22" t="s">
        <v>72</v>
      </c>
      <c r="D3" s="36"/>
      <c r="E3" s="31" t="s">
        <v>8</v>
      </c>
      <c r="F3" s="28"/>
      <c r="G3" s="29"/>
      <c r="H3" s="29"/>
      <c r="I3" s="29"/>
      <c r="J3" s="29"/>
      <c r="K3" s="29"/>
      <c r="L3" s="29">
        <v>0.5</v>
      </c>
      <c r="M3" s="29"/>
      <c r="N3" s="29"/>
      <c r="O3" s="29"/>
      <c r="P3" s="37"/>
    </row>
    <row r="4" spans="1:16" ht="15.6" thickBot="1" x14ac:dyDescent="0.45">
      <c r="A4" s="58" t="s">
        <v>51</v>
      </c>
      <c r="B4" s="34" t="s">
        <v>0</v>
      </c>
      <c r="C4" s="35" t="s">
        <v>72</v>
      </c>
      <c r="D4" s="36"/>
      <c r="E4" s="31" t="s">
        <v>9</v>
      </c>
      <c r="F4" s="28"/>
      <c r="G4" s="29"/>
      <c r="H4" s="29"/>
      <c r="I4" s="29"/>
      <c r="J4" s="29"/>
      <c r="K4" s="29"/>
      <c r="L4" s="29"/>
      <c r="M4" s="29"/>
      <c r="N4" s="29"/>
      <c r="O4" s="29"/>
      <c r="P4" s="37"/>
    </row>
    <row r="5" spans="1:16" ht="15" x14ac:dyDescent="0.4">
      <c r="A5" s="58" t="s">
        <v>31</v>
      </c>
      <c r="D5" s="37"/>
      <c r="E5" s="31" t="s">
        <v>10</v>
      </c>
      <c r="F5" s="28"/>
      <c r="G5" s="29"/>
      <c r="H5" s="29"/>
      <c r="I5" s="29"/>
      <c r="J5" s="29"/>
      <c r="K5" s="29"/>
      <c r="L5" s="29"/>
      <c r="M5" s="29"/>
      <c r="N5" s="29"/>
      <c r="O5" s="29"/>
      <c r="P5" s="37"/>
    </row>
    <row r="6" spans="1:16" ht="15" x14ac:dyDescent="0.4">
      <c r="D6" s="37"/>
      <c r="E6" s="31" t="s">
        <v>11</v>
      </c>
      <c r="F6" s="28"/>
      <c r="G6" s="29"/>
      <c r="H6" s="29"/>
      <c r="I6" s="29"/>
      <c r="J6" s="29"/>
      <c r="K6" s="29"/>
      <c r="L6" s="29"/>
      <c r="M6" s="29"/>
      <c r="N6" s="29"/>
      <c r="O6" s="29"/>
      <c r="P6" s="37"/>
    </row>
    <row r="7" spans="1:16" ht="15" x14ac:dyDescent="0.4">
      <c r="B7" s="34"/>
      <c r="D7" s="37"/>
      <c r="E7" s="31" t="s">
        <v>12</v>
      </c>
      <c r="F7" s="28"/>
      <c r="G7" s="29"/>
      <c r="H7" s="29">
        <v>1</v>
      </c>
      <c r="I7" s="29"/>
      <c r="J7" s="29"/>
      <c r="K7" s="29"/>
      <c r="L7" s="29"/>
      <c r="M7" s="29"/>
      <c r="N7" s="29"/>
      <c r="O7" s="29"/>
      <c r="P7" s="37"/>
    </row>
    <row r="8" spans="1:16" ht="15" x14ac:dyDescent="0.4">
      <c r="D8" s="37"/>
      <c r="E8" s="31" t="s">
        <v>13</v>
      </c>
      <c r="F8" s="28"/>
      <c r="G8" s="29"/>
      <c r="H8" s="29"/>
      <c r="I8" s="29"/>
      <c r="J8" s="29"/>
      <c r="K8" s="29"/>
      <c r="L8" s="29"/>
      <c r="M8" s="29"/>
      <c r="N8" s="29"/>
      <c r="O8" s="29"/>
      <c r="P8" s="37"/>
    </row>
    <row r="9" spans="1:16" ht="15.6" thickBot="1" x14ac:dyDescent="0.45">
      <c r="A9" s="58" t="s">
        <v>52</v>
      </c>
      <c r="B9" s="72" t="s">
        <v>71</v>
      </c>
      <c r="C9" s="38">
        <f>RegularHrs</f>
        <v>6</v>
      </c>
      <c r="D9" s="40"/>
      <c r="E9" s="31" t="s">
        <v>14</v>
      </c>
      <c r="F9" s="28"/>
      <c r="G9" s="29"/>
      <c r="H9" s="29"/>
      <c r="I9" s="29"/>
      <c r="J9" s="29"/>
      <c r="K9" s="29"/>
      <c r="L9" s="29"/>
      <c r="M9" s="29"/>
      <c r="N9" s="29"/>
      <c r="O9" s="29"/>
      <c r="P9" s="37"/>
    </row>
    <row r="10" spans="1:16" ht="15.6" thickBot="1" x14ac:dyDescent="0.45">
      <c r="A10" s="58" t="s">
        <v>33</v>
      </c>
      <c r="B10" s="34"/>
      <c r="C10" s="39"/>
      <c r="D10" s="41"/>
      <c r="E10" s="48" t="s">
        <v>65</v>
      </c>
      <c r="F10" s="25">
        <f t="shared" ref="F10:O10" si="0">SUM(F3:F9)</f>
        <v>0</v>
      </c>
      <c r="G10" s="26">
        <f t="shared" si="0"/>
        <v>0</v>
      </c>
      <c r="H10" s="26">
        <f t="shared" si="0"/>
        <v>1</v>
      </c>
      <c r="I10" s="26">
        <f t="shared" si="0"/>
        <v>0</v>
      </c>
      <c r="J10" s="26">
        <f t="shared" si="0"/>
        <v>0</v>
      </c>
      <c r="K10" s="26">
        <f t="shared" si="0"/>
        <v>0</v>
      </c>
      <c r="L10" s="26">
        <f t="shared" si="0"/>
        <v>0.5</v>
      </c>
      <c r="M10" s="26">
        <f t="shared" si="0"/>
        <v>0</v>
      </c>
      <c r="N10" s="26">
        <f t="shared" si="0"/>
        <v>0</v>
      </c>
      <c r="O10" s="27">
        <f t="shared" si="0"/>
        <v>0</v>
      </c>
      <c r="P10" s="37"/>
    </row>
    <row r="11" spans="1:16" ht="23.1" customHeight="1" thickBot="1" x14ac:dyDescent="0.45">
      <c r="A11" s="58" t="s">
        <v>53</v>
      </c>
      <c r="B11" s="43"/>
      <c r="C11" s="21"/>
      <c r="D11" s="42"/>
      <c r="E11" s="9" t="str">
        <f ca="1">TEXT(DATEVALUE(January[[#Headers],[August]]&amp;"  "&amp;YEAR(TODAY())),"mmm.")&amp;" Total: Regular days"</f>
        <v>Aug. Total: Regular days</v>
      </c>
      <c r="F11" s="52">
        <f>SUM(January[Week 1],January[Week 2],January[Week 3],January[Week 4],January[Week 5])</f>
        <v>1.5</v>
      </c>
      <c r="G11" s="86"/>
      <c r="H11" s="86"/>
      <c r="I11" s="53">
        <f>SUM(January[Overtime],January[[Overtime  ]],January[[Overtime   ]],January[[Overtime    ]],January[[Overtime     ]])</f>
        <v>0</v>
      </c>
      <c r="J11" s="18"/>
      <c r="K11" s="18"/>
      <c r="L11" s="18"/>
      <c r="M11" s="18"/>
      <c r="N11" s="18"/>
      <c r="O11" s="19"/>
      <c r="P11" s="37"/>
    </row>
    <row r="12" spans="1:16" ht="22.5" customHeight="1" x14ac:dyDescent="0.4">
      <c r="B12" s="43"/>
      <c r="D12" s="37"/>
      <c r="E12" s="37"/>
      <c r="F12" s="37"/>
      <c r="G12" s="70"/>
      <c r="H12" s="70"/>
      <c r="I12" s="70"/>
      <c r="J12" s="70"/>
      <c r="K12" s="70"/>
      <c r="L12" s="70"/>
      <c r="M12" s="70"/>
      <c r="N12" s="70"/>
      <c r="O12" s="71"/>
      <c r="P12" s="37"/>
    </row>
    <row r="13" spans="1:16" ht="30" customHeight="1" thickBot="1" x14ac:dyDescent="0.45">
      <c r="A13" s="58" t="s">
        <v>34</v>
      </c>
      <c r="B13" s="76" t="s">
        <v>69</v>
      </c>
      <c r="C13" s="77">
        <v>44810</v>
      </c>
      <c r="D13" s="37"/>
      <c r="E13" s="30" t="s">
        <v>22</v>
      </c>
      <c r="F13" s="1" t="s">
        <v>2</v>
      </c>
      <c r="G13" s="12" t="s">
        <v>3</v>
      </c>
      <c r="H13" s="12" t="s">
        <v>4</v>
      </c>
      <c r="I13" s="12" t="s">
        <v>29</v>
      </c>
      <c r="J13" s="12" t="s">
        <v>5</v>
      </c>
      <c r="K13" s="12" t="s">
        <v>28</v>
      </c>
      <c r="L13" s="12" t="s">
        <v>6</v>
      </c>
      <c r="M13" s="12" t="s">
        <v>27</v>
      </c>
      <c r="N13" s="12" t="s">
        <v>7</v>
      </c>
      <c r="O13" s="23" t="s">
        <v>26</v>
      </c>
      <c r="P13" s="37"/>
    </row>
    <row r="14" spans="1:16" ht="15" x14ac:dyDescent="0.4">
      <c r="D14" s="37"/>
      <c r="E14" s="5" t="s">
        <v>8</v>
      </c>
      <c r="F14" s="6">
        <v>1</v>
      </c>
      <c r="G14" s="13"/>
      <c r="H14" s="13"/>
      <c r="I14" s="13"/>
      <c r="J14" s="13"/>
      <c r="K14" s="13"/>
      <c r="L14" s="13"/>
      <c r="M14" s="13"/>
      <c r="N14" s="13"/>
      <c r="O14" s="15"/>
      <c r="P14" s="37"/>
    </row>
    <row r="15" spans="1:16" ht="15" x14ac:dyDescent="0.4">
      <c r="B15" s="44"/>
      <c r="D15" s="40"/>
      <c r="E15" s="4" t="s">
        <v>9</v>
      </c>
      <c r="F15" s="2">
        <v>1</v>
      </c>
      <c r="G15" s="14"/>
      <c r="H15" s="14"/>
      <c r="I15" s="14"/>
      <c r="J15" s="14"/>
      <c r="K15" s="14"/>
      <c r="L15" s="14"/>
      <c r="M15" s="14"/>
      <c r="N15" s="14"/>
      <c r="O15" s="24"/>
      <c r="P15" s="37"/>
    </row>
    <row r="16" spans="1:16" ht="15" x14ac:dyDescent="0.4">
      <c r="B16" s="44"/>
      <c r="D16" s="37"/>
      <c r="E16" s="5" t="s">
        <v>10</v>
      </c>
      <c r="F16" s="6">
        <v>0.5</v>
      </c>
      <c r="G16" s="13">
        <v>1</v>
      </c>
      <c r="H16" s="13"/>
      <c r="I16" s="13"/>
      <c r="J16" s="13">
        <v>1</v>
      </c>
      <c r="K16" s="13"/>
      <c r="L16" s="13"/>
      <c r="M16" s="13"/>
      <c r="N16" s="13"/>
      <c r="O16" s="15"/>
      <c r="P16" s="37"/>
    </row>
    <row r="17" spans="1:16" ht="15" x14ac:dyDescent="0.4">
      <c r="D17" s="37"/>
      <c r="E17" s="4" t="s">
        <v>11</v>
      </c>
      <c r="F17" s="2"/>
      <c r="G17" s="14"/>
      <c r="H17" s="14">
        <v>1</v>
      </c>
      <c r="I17" s="14"/>
      <c r="J17" s="14"/>
      <c r="K17" s="14"/>
      <c r="L17" s="14"/>
      <c r="M17" s="14"/>
      <c r="N17" s="14"/>
      <c r="O17" s="24"/>
      <c r="P17" s="37"/>
    </row>
    <row r="18" spans="1:16" ht="15" x14ac:dyDescent="0.4">
      <c r="D18" s="37"/>
      <c r="E18" s="5" t="s">
        <v>12</v>
      </c>
      <c r="F18" s="6"/>
      <c r="G18" s="13"/>
      <c r="H18" s="13"/>
      <c r="I18" s="13"/>
      <c r="J18" s="13"/>
      <c r="K18" s="13"/>
      <c r="L18" s="13"/>
      <c r="M18" s="13"/>
      <c r="N18" s="13"/>
      <c r="O18" s="15"/>
      <c r="P18" s="37"/>
    </row>
    <row r="19" spans="1:16" ht="15" x14ac:dyDescent="0.4">
      <c r="D19" s="37"/>
      <c r="E19" s="4" t="s">
        <v>13</v>
      </c>
      <c r="F19" s="2"/>
      <c r="G19" s="14"/>
      <c r="H19" s="14"/>
      <c r="I19" s="14"/>
      <c r="J19" s="14"/>
      <c r="K19" s="14"/>
      <c r="L19" s="14"/>
      <c r="M19" s="14"/>
      <c r="N19" s="14"/>
      <c r="O19" s="24"/>
      <c r="P19" s="37"/>
    </row>
    <row r="20" spans="1:16" ht="15" x14ac:dyDescent="0.4">
      <c r="D20" s="37"/>
      <c r="E20" s="7" t="s">
        <v>14</v>
      </c>
      <c r="F20" s="8"/>
      <c r="G20" s="15"/>
      <c r="H20" s="15"/>
      <c r="I20" s="15"/>
      <c r="J20" s="15"/>
      <c r="K20" s="15"/>
      <c r="L20" s="15"/>
      <c r="M20" s="15"/>
      <c r="N20" s="15"/>
      <c r="O20" s="15"/>
      <c r="P20" s="37"/>
    </row>
    <row r="21" spans="1:16" ht="15.6" thickBot="1" x14ac:dyDescent="0.45">
      <c r="D21" s="42"/>
      <c r="E21" s="48" t="s">
        <v>65</v>
      </c>
      <c r="F21" s="45">
        <f t="shared" ref="F21:O21" si="1">SUM(F14:F20)</f>
        <v>2.5</v>
      </c>
      <c r="G21" s="46">
        <f t="shared" si="1"/>
        <v>1</v>
      </c>
      <c r="H21" s="46">
        <f t="shared" si="1"/>
        <v>1</v>
      </c>
      <c r="I21" s="46">
        <f t="shared" si="1"/>
        <v>0</v>
      </c>
      <c r="J21" s="46">
        <f t="shared" si="1"/>
        <v>1</v>
      </c>
      <c r="K21" s="46">
        <f t="shared" si="1"/>
        <v>0</v>
      </c>
      <c r="L21" s="46">
        <f t="shared" si="1"/>
        <v>0</v>
      </c>
      <c r="M21" s="46">
        <f t="shared" si="1"/>
        <v>0</v>
      </c>
      <c r="N21" s="46">
        <f t="shared" si="1"/>
        <v>0</v>
      </c>
      <c r="O21" s="47">
        <f t="shared" si="1"/>
        <v>0</v>
      </c>
      <c r="P21" s="37"/>
    </row>
    <row r="22" spans="1:16" ht="23.1" customHeight="1" x14ac:dyDescent="0.4">
      <c r="A22" s="58" t="s">
        <v>54</v>
      </c>
      <c r="D22" s="42"/>
      <c r="E22" s="69" t="str">
        <f ca="1">TEXT(DATEVALUE(February[[#Headers],[September]]&amp;"  "&amp;YEAR(TODAY())),"mmm.")&amp;" total: Regular days"</f>
        <v>Sep. total: Regular days</v>
      </c>
      <c r="F22" s="50">
        <f>SUM(February[Week 1],February[Week 2],February[Week 3],February[Week 4],February[Week 5])</f>
        <v>4.5</v>
      </c>
      <c r="G22" s="78"/>
      <c r="H22" s="78"/>
      <c r="I22" s="51">
        <f>SUM(February[Overtime],February[[Overtime  ]],February[[Overtime   ]],February[[Overtime    ]],February[[Overtime     ]])</f>
        <v>1</v>
      </c>
      <c r="J22" s="16"/>
      <c r="K22" s="16"/>
      <c r="L22" s="16"/>
      <c r="M22" s="16"/>
      <c r="N22" s="16"/>
      <c r="O22" s="20"/>
      <c r="P22" s="37"/>
    </row>
    <row r="23" spans="1:16" s="3" customFormat="1" x14ac:dyDescent="0.25">
      <c r="A23" s="58"/>
      <c r="B23" s="32"/>
      <c r="C23" s="32"/>
      <c r="D23" s="37"/>
      <c r="E23" s="37"/>
      <c r="F23" s="37"/>
      <c r="G23" s="70"/>
      <c r="H23" s="70"/>
      <c r="I23" s="70"/>
      <c r="J23" s="70"/>
      <c r="K23" s="70"/>
      <c r="L23" s="70"/>
      <c r="M23" s="70"/>
      <c r="N23" s="70"/>
      <c r="O23" s="71"/>
      <c r="P23" s="37"/>
    </row>
    <row r="24" spans="1:16" ht="30" customHeight="1" thickBot="1" x14ac:dyDescent="0.3">
      <c r="A24" s="58" t="s">
        <v>35</v>
      </c>
      <c r="D24" s="37"/>
      <c r="E24" s="49" t="s">
        <v>23</v>
      </c>
      <c r="F24" s="1" t="s">
        <v>2</v>
      </c>
      <c r="G24" s="12" t="s">
        <v>3</v>
      </c>
      <c r="H24" s="12" t="s">
        <v>4</v>
      </c>
      <c r="I24" s="12" t="s">
        <v>29</v>
      </c>
      <c r="J24" s="12" t="s">
        <v>5</v>
      </c>
      <c r="K24" s="12" t="s">
        <v>30</v>
      </c>
      <c r="L24" s="12" t="s">
        <v>6</v>
      </c>
      <c r="M24" s="12" t="s">
        <v>27</v>
      </c>
      <c r="N24" s="12" t="s">
        <v>7</v>
      </c>
      <c r="O24" s="23" t="s">
        <v>26</v>
      </c>
      <c r="P24" s="37"/>
    </row>
    <row r="25" spans="1:16" ht="15" x14ac:dyDescent="0.4">
      <c r="D25" s="37"/>
      <c r="E25" s="5" t="s">
        <v>8</v>
      </c>
      <c r="F25" s="6"/>
      <c r="G25" s="13"/>
      <c r="H25" s="13"/>
      <c r="I25" s="13"/>
      <c r="J25" s="13"/>
      <c r="K25" s="13"/>
      <c r="L25" s="13"/>
      <c r="M25" s="13"/>
      <c r="N25" s="13"/>
      <c r="O25" s="15"/>
      <c r="P25" s="37"/>
    </row>
    <row r="26" spans="1:16" ht="15" x14ac:dyDescent="0.4">
      <c r="D26" s="37"/>
      <c r="E26" s="4" t="s">
        <v>9</v>
      </c>
      <c r="F26" s="2"/>
      <c r="G26" s="14"/>
      <c r="H26" s="14"/>
      <c r="I26" s="14"/>
      <c r="J26" s="14"/>
      <c r="K26" s="14"/>
      <c r="L26" s="14"/>
      <c r="M26" s="14"/>
      <c r="N26" s="14"/>
      <c r="O26" s="24"/>
      <c r="P26" s="37"/>
    </row>
    <row r="27" spans="1:16" ht="15" x14ac:dyDescent="0.4">
      <c r="D27" s="37"/>
      <c r="E27" s="5" t="s">
        <v>10</v>
      </c>
      <c r="F27" s="6"/>
      <c r="G27" s="13"/>
      <c r="H27" s="13"/>
      <c r="I27" s="13"/>
      <c r="J27" s="13"/>
      <c r="K27" s="13"/>
      <c r="L27" s="13"/>
      <c r="M27" s="13"/>
      <c r="N27" s="13"/>
      <c r="O27" s="15"/>
      <c r="P27" s="37"/>
    </row>
    <row r="28" spans="1:16" ht="15" x14ac:dyDescent="0.4">
      <c r="D28" s="37"/>
      <c r="E28" s="4" t="s">
        <v>11</v>
      </c>
      <c r="F28" s="2"/>
      <c r="G28" s="14"/>
      <c r="H28" s="14"/>
      <c r="I28" s="14"/>
      <c r="J28" s="14"/>
      <c r="K28" s="14"/>
      <c r="L28" s="14"/>
      <c r="M28" s="14"/>
      <c r="N28" s="14"/>
      <c r="O28" s="24"/>
      <c r="P28" s="37"/>
    </row>
    <row r="29" spans="1:16" ht="15" x14ac:dyDescent="0.4">
      <c r="D29" s="37"/>
      <c r="E29" s="5" t="s">
        <v>12</v>
      </c>
      <c r="F29" s="6"/>
      <c r="G29" s="13"/>
      <c r="H29" s="13"/>
      <c r="I29" s="13"/>
      <c r="J29" s="13"/>
      <c r="K29" s="13"/>
      <c r="L29" s="13"/>
      <c r="M29" s="13"/>
      <c r="N29" s="13"/>
      <c r="O29" s="15"/>
      <c r="P29" s="37"/>
    </row>
    <row r="30" spans="1:16" ht="15" x14ac:dyDescent="0.4">
      <c r="D30" s="37"/>
      <c r="E30" s="4" t="s">
        <v>13</v>
      </c>
      <c r="F30" s="2"/>
      <c r="G30" s="14"/>
      <c r="H30" s="14"/>
      <c r="I30" s="14"/>
      <c r="J30" s="14"/>
      <c r="K30" s="14"/>
      <c r="L30" s="14"/>
      <c r="M30" s="14"/>
      <c r="N30" s="14"/>
      <c r="O30" s="24"/>
      <c r="P30" s="37"/>
    </row>
    <row r="31" spans="1:16" ht="15" x14ac:dyDescent="0.4">
      <c r="D31" s="37"/>
      <c r="E31" s="7" t="s">
        <v>14</v>
      </c>
      <c r="F31" s="8"/>
      <c r="G31" s="15"/>
      <c r="H31" s="15"/>
      <c r="I31" s="15"/>
      <c r="J31" s="15"/>
      <c r="K31" s="15"/>
      <c r="L31" s="15"/>
      <c r="M31" s="15"/>
      <c r="N31" s="15"/>
      <c r="O31" s="15"/>
      <c r="P31" s="37"/>
    </row>
    <row r="32" spans="1:16" ht="15.6" thickBot="1" x14ac:dyDescent="0.45">
      <c r="D32" s="37"/>
      <c r="E32" s="48" t="s">
        <v>65</v>
      </c>
      <c r="F32" s="45">
        <f t="shared" ref="F32:O32" si="2">SUM(F25:F31)</f>
        <v>0</v>
      </c>
      <c r="G32" s="46">
        <f t="shared" si="2"/>
        <v>0</v>
      </c>
      <c r="H32" s="46">
        <f t="shared" si="2"/>
        <v>0</v>
      </c>
      <c r="I32" s="46">
        <f t="shared" si="2"/>
        <v>0</v>
      </c>
      <c r="J32" s="46">
        <f t="shared" si="2"/>
        <v>0</v>
      </c>
      <c r="K32" s="46">
        <f t="shared" si="2"/>
        <v>0</v>
      </c>
      <c r="L32" s="46">
        <f t="shared" si="2"/>
        <v>0</v>
      </c>
      <c r="M32" s="46">
        <f t="shared" si="2"/>
        <v>0</v>
      </c>
      <c r="N32" s="46">
        <f t="shared" si="2"/>
        <v>0</v>
      </c>
      <c r="O32" s="47">
        <f t="shared" si="2"/>
        <v>0</v>
      </c>
      <c r="P32" s="37"/>
    </row>
    <row r="33" spans="1:16" ht="23.1" customHeight="1" x14ac:dyDescent="0.4">
      <c r="A33" s="58" t="s">
        <v>55</v>
      </c>
      <c r="D33" s="42"/>
      <c r="E33" s="56" t="str">
        <f ca="1">TEXT(DATEVALUE(March[[#Headers],[October]]&amp;" "&amp;YEAR(TODAY())),"mmm.")&amp;" total: Regular days"</f>
        <v>Oct. total: Regular days</v>
      </c>
      <c r="F33" s="54">
        <f>SUM(March[Week 1],March[Week 2],March[Week 3],March[Week 4],March[Week 5])</f>
        <v>0</v>
      </c>
      <c r="G33" s="78"/>
      <c r="H33" s="78"/>
      <c r="I33" s="55">
        <f>SUM(March[Overtime],March[[Overtime  ]],March[Overtime  2],March[[Overtime    ]],March[[Overtime     ]])</f>
        <v>0</v>
      </c>
      <c r="J33" s="16"/>
      <c r="K33" s="16"/>
      <c r="L33" s="16"/>
      <c r="M33" s="16"/>
      <c r="N33" s="16"/>
      <c r="O33" s="20"/>
      <c r="P33" s="37"/>
    </row>
    <row r="34" spans="1:16" ht="42" customHeight="1" thickBot="1" x14ac:dyDescent="0.5">
      <c r="A34" s="58" t="s">
        <v>32</v>
      </c>
      <c r="D34" s="42"/>
      <c r="E34" s="85"/>
      <c r="F34" s="85"/>
      <c r="G34" s="85"/>
      <c r="H34" s="85"/>
      <c r="I34" s="85"/>
      <c r="J34" s="85"/>
      <c r="K34" s="85"/>
      <c r="L34" s="85"/>
      <c r="M34" s="85"/>
      <c r="N34" s="85"/>
      <c r="O34" s="85"/>
      <c r="P34" s="37"/>
    </row>
    <row r="35" spans="1:16" ht="30" customHeight="1" thickTop="1" thickBot="1" x14ac:dyDescent="0.3">
      <c r="A35" s="58" t="s">
        <v>36</v>
      </c>
      <c r="D35" s="37"/>
      <c r="E35" s="49" t="s">
        <v>24</v>
      </c>
      <c r="F35" s="1" t="s">
        <v>2</v>
      </c>
      <c r="G35" s="12" t="s">
        <v>3</v>
      </c>
      <c r="H35" s="12" t="s">
        <v>4</v>
      </c>
      <c r="I35" s="12" t="s">
        <v>29</v>
      </c>
      <c r="J35" s="12" t="s">
        <v>5</v>
      </c>
      <c r="K35" s="12" t="s">
        <v>28</v>
      </c>
      <c r="L35" s="12" t="s">
        <v>6</v>
      </c>
      <c r="M35" s="12" t="s">
        <v>27</v>
      </c>
      <c r="N35" s="12" t="s">
        <v>7</v>
      </c>
      <c r="O35" s="23" t="s">
        <v>26</v>
      </c>
      <c r="P35" s="37"/>
    </row>
    <row r="36" spans="1:16" ht="15" x14ac:dyDescent="0.4">
      <c r="D36" s="37"/>
      <c r="E36" s="5" t="s">
        <v>8</v>
      </c>
      <c r="F36" s="6"/>
      <c r="G36" s="13"/>
      <c r="H36" s="13"/>
      <c r="I36" s="13"/>
      <c r="J36" s="13"/>
      <c r="K36" s="13"/>
      <c r="L36" s="13"/>
      <c r="M36" s="13"/>
      <c r="N36" s="13"/>
      <c r="O36" s="15"/>
      <c r="P36" s="37"/>
    </row>
    <row r="37" spans="1:16" ht="15" x14ac:dyDescent="0.4">
      <c r="D37" s="37"/>
      <c r="E37" s="4" t="s">
        <v>9</v>
      </c>
      <c r="F37" s="2"/>
      <c r="G37" s="14"/>
      <c r="H37" s="14"/>
      <c r="I37" s="14"/>
      <c r="J37" s="14"/>
      <c r="K37" s="14"/>
      <c r="L37" s="14"/>
      <c r="M37" s="14"/>
      <c r="N37" s="14"/>
      <c r="O37" s="24"/>
      <c r="P37" s="37"/>
    </row>
    <row r="38" spans="1:16" ht="15" x14ac:dyDescent="0.4">
      <c r="D38" s="37"/>
      <c r="E38" s="5" t="s">
        <v>10</v>
      </c>
      <c r="F38" s="6"/>
      <c r="G38" s="13"/>
      <c r="H38" s="13"/>
      <c r="I38" s="13"/>
      <c r="J38" s="13"/>
      <c r="K38" s="13"/>
      <c r="L38" s="13"/>
      <c r="M38" s="13"/>
      <c r="N38" s="13"/>
      <c r="O38" s="15"/>
      <c r="P38" s="37"/>
    </row>
    <row r="39" spans="1:16" ht="15" x14ac:dyDescent="0.4">
      <c r="D39" s="37"/>
      <c r="E39" s="4" t="s">
        <v>11</v>
      </c>
      <c r="F39" s="2"/>
      <c r="G39" s="14"/>
      <c r="H39" s="14"/>
      <c r="I39" s="14"/>
      <c r="J39" s="14"/>
      <c r="K39" s="14"/>
      <c r="L39" s="14"/>
      <c r="M39" s="14"/>
      <c r="N39" s="14"/>
      <c r="O39" s="24"/>
      <c r="P39" s="37"/>
    </row>
    <row r="40" spans="1:16" ht="15" x14ac:dyDescent="0.4">
      <c r="D40" s="37"/>
      <c r="E40" s="5" t="s">
        <v>12</v>
      </c>
      <c r="F40" s="6"/>
      <c r="G40" s="13"/>
      <c r="H40" s="13"/>
      <c r="I40" s="13"/>
      <c r="J40" s="13"/>
      <c r="K40" s="13"/>
      <c r="L40" s="13"/>
      <c r="M40" s="13"/>
      <c r="N40" s="13"/>
      <c r="O40" s="15"/>
      <c r="P40" s="37"/>
    </row>
    <row r="41" spans="1:16" ht="15" x14ac:dyDescent="0.4">
      <c r="D41" s="37"/>
      <c r="E41" s="4" t="s">
        <v>13</v>
      </c>
      <c r="F41" s="2"/>
      <c r="G41" s="14"/>
      <c r="H41" s="14"/>
      <c r="I41" s="14"/>
      <c r="J41" s="14"/>
      <c r="K41" s="14"/>
      <c r="L41" s="14"/>
      <c r="M41" s="14"/>
      <c r="N41" s="14"/>
      <c r="O41" s="24"/>
      <c r="P41" s="37"/>
    </row>
    <row r="42" spans="1:16" ht="15" x14ac:dyDescent="0.4">
      <c r="D42" s="37"/>
      <c r="E42" s="7" t="s">
        <v>14</v>
      </c>
      <c r="F42" s="8"/>
      <c r="G42" s="15"/>
      <c r="H42" s="15"/>
      <c r="I42" s="15"/>
      <c r="J42" s="15"/>
      <c r="K42" s="15"/>
      <c r="L42" s="15"/>
      <c r="M42" s="15"/>
      <c r="N42" s="15"/>
      <c r="O42" s="15"/>
      <c r="P42" s="37"/>
    </row>
    <row r="43" spans="1:16" ht="15" customHeight="1" thickBot="1" x14ac:dyDescent="0.45">
      <c r="D43" s="42"/>
      <c r="E43" s="48" t="s">
        <v>65</v>
      </c>
      <c r="F43" s="45">
        <f t="shared" ref="F43:O43" si="3">SUM(F36:F42)</f>
        <v>0</v>
      </c>
      <c r="G43" s="46">
        <f t="shared" si="3"/>
        <v>0</v>
      </c>
      <c r="H43" s="46">
        <f t="shared" si="3"/>
        <v>0</v>
      </c>
      <c r="I43" s="46">
        <f t="shared" si="3"/>
        <v>0</v>
      </c>
      <c r="J43" s="46">
        <f t="shared" si="3"/>
        <v>0</v>
      </c>
      <c r="K43" s="46">
        <f t="shared" si="3"/>
        <v>0</v>
      </c>
      <c r="L43" s="46">
        <f t="shared" si="3"/>
        <v>0</v>
      </c>
      <c r="M43" s="46">
        <f t="shared" si="3"/>
        <v>0</v>
      </c>
      <c r="N43" s="46">
        <f t="shared" si="3"/>
        <v>0</v>
      </c>
      <c r="O43" s="47">
        <f t="shared" si="3"/>
        <v>0</v>
      </c>
      <c r="P43" s="37"/>
    </row>
    <row r="44" spans="1:16" ht="21.9" customHeight="1" x14ac:dyDescent="0.4">
      <c r="A44" s="58" t="s">
        <v>56</v>
      </c>
      <c r="D44" s="42"/>
      <c r="E44" s="10" t="str">
        <f ca="1">TEXT(DATEVALUE(April[[#Headers],[November]]&amp;" "&amp;YEAR(TODAY())),"mmm.")&amp;" total: Regular days"</f>
        <v>Nov. total: Regular days</v>
      </c>
      <c r="F44" s="54">
        <f>SUM(April[Week 1],April[Week 2],April[Week 3],April[Week 4],April[Week 5])</f>
        <v>0</v>
      </c>
      <c r="G44" s="78"/>
      <c r="H44" s="78"/>
      <c r="I44" s="55">
        <f>SUM(April[Overtime],April[[Overtime  ]],April[[Overtime   ]],April[[Overtime    ]],April[[Overtime     ]])</f>
        <v>0</v>
      </c>
      <c r="J44" s="16"/>
      <c r="K44" s="16"/>
      <c r="L44" s="16"/>
      <c r="M44" s="16"/>
      <c r="N44" s="16"/>
      <c r="O44" s="20"/>
      <c r="P44" s="37"/>
    </row>
    <row r="45" spans="1:16" x14ac:dyDescent="0.25">
      <c r="D45" s="37"/>
      <c r="E45" s="37"/>
      <c r="F45" s="37"/>
      <c r="G45" s="70"/>
      <c r="H45" s="70"/>
      <c r="I45" s="70"/>
      <c r="J45" s="70"/>
      <c r="K45" s="70"/>
      <c r="L45" s="70"/>
      <c r="M45" s="70"/>
      <c r="N45" s="70"/>
      <c r="O45" s="70"/>
      <c r="P45" s="37"/>
    </row>
    <row r="46" spans="1:16" ht="30" customHeight="1" thickBot="1" x14ac:dyDescent="0.3">
      <c r="A46" s="58" t="s">
        <v>37</v>
      </c>
      <c r="D46" s="37"/>
      <c r="E46" s="49" t="s">
        <v>25</v>
      </c>
      <c r="F46" s="1" t="s">
        <v>2</v>
      </c>
      <c r="G46" s="12" t="s">
        <v>3</v>
      </c>
      <c r="H46" s="12" t="s">
        <v>4</v>
      </c>
      <c r="I46" s="12" t="s">
        <v>29</v>
      </c>
      <c r="J46" s="12" t="s">
        <v>5</v>
      </c>
      <c r="K46" s="12" t="s">
        <v>28</v>
      </c>
      <c r="L46" s="12" t="s">
        <v>6</v>
      </c>
      <c r="M46" s="12" t="s">
        <v>27</v>
      </c>
      <c r="N46" s="12" t="s">
        <v>7</v>
      </c>
      <c r="O46" s="23" t="s">
        <v>26</v>
      </c>
      <c r="P46" s="37"/>
    </row>
    <row r="47" spans="1:16" ht="15" x14ac:dyDescent="0.4">
      <c r="D47" s="37"/>
      <c r="E47" s="5" t="s">
        <v>8</v>
      </c>
      <c r="F47" s="6"/>
      <c r="G47" s="13"/>
      <c r="H47" s="13"/>
      <c r="I47" s="13"/>
      <c r="J47" s="13"/>
      <c r="K47" s="13"/>
      <c r="L47" s="13"/>
      <c r="M47" s="13"/>
      <c r="N47" s="13"/>
      <c r="O47" s="15"/>
      <c r="P47" s="37"/>
    </row>
    <row r="48" spans="1:16" ht="15" x14ac:dyDescent="0.4">
      <c r="D48" s="37"/>
      <c r="E48" s="4" t="s">
        <v>9</v>
      </c>
      <c r="F48" s="2"/>
      <c r="G48" s="14"/>
      <c r="H48" s="14"/>
      <c r="I48" s="14"/>
      <c r="J48" s="14"/>
      <c r="K48" s="14"/>
      <c r="L48" s="14"/>
      <c r="M48" s="14"/>
      <c r="N48" s="14"/>
      <c r="O48" s="24"/>
      <c r="P48" s="37"/>
    </row>
    <row r="49" spans="1:16" ht="15" x14ac:dyDescent="0.4">
      <c r="D49" s="37"/>
      <c r="E49" s="5" t="s">
        <v>10</v>
      </c>
      <c r="F49" s="6"/>
      <c r="G49" s="13"/>
      <c r="H49" s="13"/>
      <c r="I49" s="13"/>
      <c r="J49" s="13"/>
      <c r="K49" s="13"/>
      <c r="L49" s="13"/>
      <c r="M49" s="13"/>
      <c r="N49" s="13"/>
      <c r="O49" s="15"/>
      <c r="P49" s="37"/>
    </row>
    <row r="50" spans="1:16" ht="15" x14ac:dyDescent="0.4">
      <c r="D50" s="37"/>
      <c r="E50" s="4" t="s">
        <v>11</v>
      </c>
      <c r="F50" s="2"/>
      <c r="G50" s="14"/>
      <c r="H50" s="14"/>
      <c r="I50" s="14"/>
      <c r="J50" s="14"/>
      <c r="K50" s="14"/>
      <c r="L50" s="14"/>
      <c r="M50" s="14"/>
      <c r="N50" s="14"/>
      <c r="O50" s="24"/>
      <c r="P50" s="37"/>
    </row>
    <row r="51" spans="1:16" ht="15" x14ac:dyDescent="0.4">
      <c r="D51" s="37"/>
      <c r="E51" s="5" t="s">
        <v>12</v>
      </c>
      <c r="F51" s="6"/>
      <c r="G51" s="13"/>
      <c r="H51" s="13"/>
      <c r="I51" s="13"/>
      <c r="J51" s="13"/>
      <c r="K51" s="13"/>
      <c r="L51" s="13"/>
      <c r="M51" s="13"/>
      <c r="N51" s="13"/>
      <c r="O51" s="15"/>
      <c r="P51" s="37"/>
    </row>
    <row r="52" spans="1:16" ht="15" x14ac:dyDescent="0.4">
      <c r="D52" s="37"/>
      <c r="E52" s="4" t="s">
        <v>13</v>
      </c>
      <c r="F52" s="2"/>
      <c r="G52" s="14"/>
      <c r="H52" s="14"/>
      <c r="I52" s="14"/>
      <c r="J52" s="14"/>
      <c r="K52" s="14"/>
      <c r="L52" s="14"/>
      <c r="M52" s="14"/>
      <c r="N52" s="14"/>
      <c r="O52" s="24"/>
      <c r="P52" s="37"/>
    </row>
    <row r="53" spans="1:16" ht="15" customHeight="1" x14ac:dyDescent="0.4">
      <c r="D53" s="37"/>
      <c r="E53" s="7" t="s">
        <v>14</v>
      </c>
      <c r="F53" s="8"/>
      <c r="G53" s="15"/>
      <c r="H53" s="15"/>
      <c r="I53" s="15"/>
      <c r="J53" s="15"/>
      <c r="K53" s="15"/>
      <c r="L53" s="15"/>
      <c r="M53" s="15"/>
      <c r="N53" s="15"/>
      <c r="O53" s="15"/>
      <c r="P53" s="37"/>
    </row>
    <row r="54" spans="1:16" ht="15.6" thickBot="1" x14ac:dyDescent="0.45">
      <c r="D54" s="42"/>
      <c r="E54" s="48" t="s">
        <v>65</v>
      </c>
      <c r="F54" s="45">
        <f t="shared" ref="F54:O54" si="4">SUM(F47:F53)</f>
        <v>0</v>
      </c>
      <c r="G54" s="46">
        <f t="shared" si="4"/>
        <v>0</v>
      </c>
      <c r="H54" s="46">
        <f t="shared" si="4"/>
        <v>0</v>
      </c>
      <c r="I54" s="46">
        <f t="shared" si="4"/>
        <v>0</v>
      </c>
      <c r="J54" s="46">
        <f t="shared" si="4"/>
        <v>0</v>
      </c>
      <c r="K54" s="46">
        <f t="shared" si="4"/>
        <v>0</v>
      </c>
      <c r="L54" s="46">
        <f t="shared" si="4"/>
        <v>0</v>
      </c>
      <c r="M54" s="46">
        <f t="shared" si="4"/>
        <v>0</v>
      </c>
      <c r="N54" s="46">
        <f t="shared" si="4"/>
        <v>0</v>
      </c>
      <c r="O54" s="47">
        <f t="shared" si="4"/>
        <v>0</v>
      </c>
      <c r="P54" s="37"/>
    </row>
    <row r="55" spans="1:16" ht="21.9" customHeight="1" x14ac:dyDescent="0.4">
      <c r="A55" s="58" t="s">
        <v>57</v>
      </c>
      <c r="D55" s="42"/>
      <c r="E55" s="10" t="str">
        <f ca="1">TEXT(DATEVALUE(May[[#Headers],[December]]&amp;" "&amp;YEAR(TODAY())),"mmm.")&amp;" total: Regular days"</f>
        <v>Dec. total: Regular days</v>
      </c>
      <c r="F55" s="54">
        <f>SUM(May[Week 1],May[Week 2],May[Week 3],May[Week 4],May[Week 5])</f>
        <v>0</v>
      </c>
      <c r="G55" s="78"/>
      <c r="H55" s="78"/>
      <c r="I55" s="55">
        <f>SUM(May[Overtime],May[[Overtime  ]],May[[Overtime   ]],May[[Overtime    ]],May[[Overtime     ]])</f>
        <v>0</v>
      </c>
      <c r="J55" s="16"/>
      <c r="K55" s="16"/>
      <c r="L55" s="16"/>
      <c r="M55" s="16"/>
      <c r="N55" s="16"/>
      <c r="O55" s="20"/>
      <c r="P55" s="37"/>
    </row>
    <row r="56" spans="1:16" x14ac:dyDescent="0.25">
      <c r="D56" s="37"/>
      <c r="E56" s="37"/>
      <c r="F56" s="37"/>
      <c r="G56" s="70"/>
      <c r="H56" s="70"/>
      <c r="I56" s="70"/>
      <c r="J56" s="70"/>
      <c r="K56" s="70"/>
      <c r="L56" s="70"/>
      <c r="M56" s="70"/>
      <c r="N56" s="70"/>
      <c r="O56" s="70"/>
      <c r="P56" s="37"/>
    </row>
    <row r="57" spans="1:16" ht="30" customHeight="1" thickBot="1" x14ac:dyDescent="0.3">
      <c r="A57" s="58" t="s">
        <v>40</v>
      </c>
      <c r="D57" s="37"/>
      <c r="E57" s="49" t="s">
        <v>1</v>
      </c>
      <c r="F57" s="1" t="s">
        <v>2</v>
      </c>
      <c r="G57" s="12" t="s">
        <v>3</v>
      </c>
      <c r="H57" s="12" t="s">
        <v>4</v>
      </c>
      <c r="I57" s="12" t="s">
        <v>29</v>
      </c>
      <c r="J57" s="12" t="s">
        <v>5</v>
      </c>
      <c r="K57" s="12" t="s">
        <v>28</v>
      </c>
      <c r="L57" s="12" t="s">
        <v>6</v>
      </c>
      <c r="M57" s="12" t="s">
        <v>27</v>
      </c>
      <c r="N57" s="12" t="s">
        <v>7</v>
      </c>
      <c r="O57" s="23" t="s">
        <v>26</v>
      </c>
      <c r="P57" s="37"/>
    </row>
    <row r="58" spans="1:16" ht="15" x14ac:dyDescent="0.4">
      <c r="D58" s="37"/>
      <c r="E58" s="5" t="s">
        <v>8</v>
      </c>
      <c r="F58" s="6"/>
      <c r="G58" s="13"/>
      <c r="H58" s="13"/>
      <c r="I58" s="13"/>
      <c r="J58" s="13"/>
      <c r="K58" s="13"/>
      <c r="L58" s="13"/>
      <c r="M58" s="13"/>
      <c r="N58" s="13"/>
      <c r="O58" s="15"/>
      <c r="P58" s="37"/>
    </row>
    <row r="59" spans="1:16" ht="15" x14ac:dyDescent="0.4">
      <c r="D59" s="37"/>
      <c r="E59" s="4" t="s">
        <v>9</v>
      </c>
      <c r="F59" s="2"/>
      <c r="G59" s="14"/>
      <c r="H59" s="14"/>
      <c r="I59" s="14"/>
      <c r="J59" s="14"/>
      <c r="K59" s="14"/>
      <c r="L59" s="14"/>
      <c r="M59" s="14"/>
      <c r="N59" s="14"/>
      <c r="O59" s="24"/>
      <c r="P59" s="37"/>
    </row>
    <row r="60" spans="1:16" ht="15" x14ac:dyDescent="0.4">
      <c r="D60" s="37"/>
      <c r="E60" s="5" t="s">
        <v>10</v>
      </c>
      <c r="F60" s="6"/>
      <c r="G60" s="13"/>
      <c r="H60" s="13"/>
      <c r="I60" s="13"/>
      <c r="J60" s="13"/>
      <c r="K60" s="13"/>
      <c r="L60" s="13"/>
      <c r="M60" s="13"/>
      <c r="N60" s="13"/>
      <c r="O60" s="15"/>
      <c r="P60" s="37"/>
    </row>
    <row r="61" spans="1:16" ht="15" x14ac:dyDescent="0.4">
      <c r="D61" s="37"/>
      <c r="E61" s="4" t="s">
        <v>11</v>
      </c>
      <c r="F61" s="2"/>
      <c r="G61" s="14"/>
      <c r="H61" s="14"/>
      <c r="I61" s="14"/>
      <c r="J61" s="14"/>
      <c r="K61" s="14"/>
      <c r="L61" s="14"/>
      <c r="M61" s="14"/>
      <c r="N61" s="14"/>
      <c r="O61" s="24"/>
      <c r="P61" s="37"/>
    </row>
    <row r="62" spans="1:16" ht="15" x14ac:dyDescent="0.4">
      <c r="D62" s="37"/>
      <c r="E62" s="5" t="s">
        <v>12</v>
      </c>
      <c r="F62" s="6"/>
      <c r="G62" s="13"/>
      <c r="H62" s="13"/>
      <c r="I62" s="13"/>
      <c r="J62" s="13"/>
      <c r="K62" s="13"/>
      <c r="L62" s="13"/>
      <c r="M62" s="13"/>
      <c r="N62" s="13"/>
      <c r="O62" s="15"/>
      <c r="P62" s="37"/>
    </row>
    <row r="63" spans="1:16" ht="15" customHeight="1" x14ac:dyDescent="0.4">
      <c r="D63" s="37"/>
      <c r="E63" s="4" t="s">
        <v>13</v>
      </c>
      <c r="F63" s="2"/>
      <c r="G63" s="14"/>
      <c r="H63" s="14"/>
      <c r="I63" s="14"/>
      <c r="J63" s="14"/>
      <c r="K63" s="14"/>
      <c r="L63" s="14"/>
      <c r="M63" s="14"/>
      <c r="N63" s="14"/>
      <c r="O63" s="24"/>
      <c r="P63" s="37"/>
    </row>
    <row r="64" spans="1:16" ht="15" customHeight="1" x14ac:dyDescent="0.4">
      <c r="D64" s="37"/>
      <c r="E64" s="7" t="s">
        <v>14</v>
      </c>
      <c r="F64" s="8"/>
      <c r="G64" s="15"/>
      <c r="H64" s="15"/>
      <c r="I64" s="15"/>
      <c r="J64" s="15"/>
      <c r="K64" s="15"/>
      <c r="L64" s="15"/>
      <c r="M64" s="15"/>
      <c r="N64" s="15"/>
      <c r="O64" s="15"/>
      <c r="P64" s="37"/>
    </row>
    <row r="65" spans="1:16" ht="15" customHeight="1" thickBot="1" x14ac:dyDescent="0.45">
      <c r="D65" s="42"/>
      <c r="E65" s="48" t="s">
        <v>65</v>
      </c>
      <c r="F65" s="45">
        <f t="shared" ref="F65:O65" si="5">SUM(F58:F64)</f>
        <v>0</v>
      </c>
      <c r="G65" s="46">
        <f t="shared" si="5"/>
        <v>0</v>
      </c>
      <c r="H65" s="46">
        <f t="shared" si="5"/>
        <v>0</v>
      </c>
      <c r="I65" s="46">
        <f t="shared" si="5"/>
        <v>0</v>
      </c>
      <c r="J65" s="46">
        <f t="shared" si="5"/>
        <v>0</v>
      </c>
      <c r="K65" s="46">
        <f t="shared" si="5"/>
        <v>0</v>
      </c>
      <c r="L65" s="46">
        <f t="shared" si="5"/>
        <v>0</v>
      </c>
      <c r="M65" s="46">
        <f t="shared" si="5"/>
        <v>0</v>
      </c>
      <c r="N65" s="46">
        <f t="shared" si="5"/>
        <v>0</v>
      </c>
      <c r="O65" s="47">
        <f t="shared" si="5"/>
        <v>0</v>
      </c>
      <c r="P65" s="37"/>
    </row>
    <row r="66" spans="1:16" ht="21.9" customHeight="1" x14ac:dyDescent="0.4">
      <c r="A66" s="58" t="s">
        <v>58</v>
      </c>
      <c r="D66" s="42"/>
      <c r="E66" s="10" t="str">
        <f ca="1">TEXT(DATEVALUE(June[[#Headers],[January]]&amp;" "&amp;YEAR(TODAY())),"mmm.")&amp;" total: Regular days"</f>
        <v>Jan. total: Regular days</v>
      </c>
      <c r="F66" s="54">
        <f>SUM(June[Week 1],June[Week 2],June[Week 3],June[Week 4],June[Week 5])</f>
        <v>0</v>
      </c>
      <c r="G66" s="78"/>
      <c r="H66" s="78"/>
      <c r="I66" s="55">
        <f>SUM(June[Overtime],June[[Overtime  ]],June[[Overtime   ]],June[[Overtime    ]],June[[Overtime     ]])</f>
        <v>0</v>
      </c>
      <c r="J66" s="16"/>
      <c r="K66" s="16"/>
      <c r="L66" s="16"/>
      <c r="M66" s="16"/>
      <c r="N66" s="16"/>
      <c r="O66" s="20"/>
      <c r="P66" s="37"/>
    </row>
    <row r="67" spans="1:16" ht="42" customHeight="1" x14ac:dyDescent="0.45">
      <c r="A67" s="58" t="s">
        <v>46</v>
      </c>
      <c r="D67" s="42"/>
      <c r="E67" s="82"/>
      <c r="F67" s="82"/>
      <c r="G67" s="82"/>
      <c r="H67" s="82"/>
      <c r="I67" s="82"/>
      <c r="J67" s="82"/>
      <c r="K67" s="82"/>
      <c r="L67" s="82"/>
      <c r="M67" s="82"/>
      <c r="N67" s="82"/>
      <c r="O67" s="82"/>
      <c r="P67" s="37"/>
    </row>
    <row r="68" spans="1:16" ht="30" customHeight="1" thickBot="1" x14ac:dyDescent="0.3">
      <c r="A68" s="58" t="s">
        <v>39</v>
      </c>
      <c r="D68" s="37"/>
      <c r="E68" s="49" t="s">
        <v>15</v>
      </c>
      <c r="F68" s="1" t="s">
        <v>2</v>
      </c>
      <c r="G68" s="12" t="s">
        <v>3</v>
      </c>
      <c r="H68" s="12" t="s">
        <v>4</v>
      </c>
      <c r="I68" s="12" t="s">
        <v>38</v>
      </c>
      <c r="J68" s="12" t="s">
        <v>5</v>
      </c>
      <c r="K68" s="12" t="s">
        <v>29</v>
      </c>
      <c r="L68" s="12" t="s">
        <v>6</v>
      </c>
      <c r="M68" s="12" t="s">
        <v>28</v>
      </c>
      <c r="N68" s="12" t="s">
        <v>7</v>
      </c>
      <c r="O68" s="23" t="s">
        <v>26</v>
      </c>
      <c r="P68" s="37"/>
    </row>
    <row r="69" spans="1:16" ht="14.25" customHeight="1" x14ac:dyDescent="0.4">
      <c r="D69" s="37"/>
      <c r="E69" s="5" t="s">
        <v>8</v>
      </c>
      <c r="F69" s="6"/>
      <c r="G69" s="13"/>
      <c r="H69" s="13"/>
      <c r="I69" s="13"/>
      <c r="J69" s="13"/>
      <c r="K69" s="13"/>
      <c r="L69" s="13"/>
      <c r="M69" s="13"/>
      <c r="N69" s="13"/>
      <c r="O69" s="15"/>
      <c r="P69" s="37"/>
    </row>
    <row r="70" spans="1:16" ht="14.25" customHeight="1" x14ac:dyDescent="0.4">
      <c r="D70" s="37"/>
      <c r="E70" s="4" t="s">
        <v>9</v>
      </c>
      <c r="F70" s="2"/>
      <c r="G70" s="14"/>
      <c r="H70" s="14"/>
      <c r="I70" s="14"/>
      <c r="J70" s="14"/>
      <c r="K70" s="14"/>
      <c r="L70" s="14"/>
      <c r="M70" s="14"/>
      <c r="N70" s="14"/>
      <c r="O70" s="24"/>
      <c r="P70" s="37"/>
    </row>
    <row r="71" spans="1:16" ht="14.25" customHeight="1" x14ac:dyDescent="0.4">
      <c r="D71" s="37"/>
      <c r="E71" s="5" t="s">
        <v>10</v>
      </c>
      <c r="F71" s="6"/>
      <c r="G71" s="13"/>
      <c r="H71" s="13"/>
      <c r="I71" s="13"/>
      <c r="J71" s="13"/>
      <c r="K71" s="13"/>
      <c r="L71" s="13"/>
      <c r="M71" s="13"/>
      <c r="N71" s="13"/>
      <c r="O71" s="15"/>
      <c r="P71" s="37"/>
    </row>
    <row r="72" spans="1:16" ht="14.25" customHeight="1" x14ac:dyDescent="0.4">
      <c r="D72" s="37"/>
      <c r="E72" s="4" t="s">
        <v>11</v>
      </c>
      <c r="F72" s="2"/>
      <c r="G72" s="14"/>
      <c r="H72" s="14"/>
      <c r="I72" s="14"/>
      <c r="J72" s="14"/>
      <c r="K72" s="14"/>
      <c r="L72" s="14"/>
      <c r="M72" s="14"/>
      <c r="N72" s="14"/>
      <c r="O72" s="24"/>
      <c r="P72" s="37"/>
    </row>
    <row r="73" spans="1:16" ht="14.25" customHeight="1" x14ac:dyDescent="0.4">
      <c r="D73" s="37"/>
      <c r="E73" s="5" t="s">
        <v>12</v>
      </c>
      <c r="F73" s="6"/>
      <c r="G73" s="13"/>
      <c r="H73" s="13"/>
      <c r="I73" s="13"/>
      <c r="J73" s="13"/>
      <c r="K73" s="13"/>
      <c r="L73" s="13"/>
      <c r="M73" s="13"/>
      <c r="N73" s="13"/>
      <c r="O73" s="15"/>
      <c r="P73" s="37"/>
    </row>
    <row r="74" spans="1:16" ht="14.25" customHeight="1" x14ac:dyDescent="0.4">
      <c r="D74" s="37"/>
      <c r="E74" s="4" t="s">
        <v>13</v>
      </c>
      <c r="F74" s="2"/>
      <c r="G74" s="14"/>
      <c r="H74" s="14"/>
      <c r="I74" s="14"/>
      <c r="J74" s="14"/>
      <c r="K74" s="14"/>
      <c r="L74" s="14"/>
      <c r="M74" s="14"/>
      <c r="N74" s="14"/>
      <c r="O74" s="24"/>
      <c r="P74" s="37"/>
    </row>
    <row r="75" spans="1:16" ht="14.25" customHeight="1" x14ac:dyDescent="0.4">
      <c r="D75" s="37"/>
      <c r="E75" s="7" t="s">
        <v>14</v>
      </c>
      <c r="F75" s="8"/>
      <c r="G75" s="15"/>
      <c r="H75" s="15"/>
      <c r="I75" s="15"/>
      <c r="J75" s="15"/>
      <c r="K75" s="15"/>
      <c r="L75" s="15"/>
      <c r="M75" s="15"/>
      <c r="N75" s="15"/>
      <c r="O75" s="15"/>
      <c r="P75" s="37"/>
    </row>
    <row r="76" spans="1:16" ht="15.6" thickBot="1" x14ac:dyDescent="0.45">
      <c r="D76" s="42"/>
      <c r="E76" s="48" t="s">
        <v>65</v>
      </c>
      <c r="F76" s="45">
        <f t="shared" ref="F76:O76" si="6">SUM(F69:F75)</f>
        <v>0</v>
      </c>
      <c r="G76" s="46">
        <f t="shared" si="6"/>
        <v>0</v>
      </c>
      <c r="H76" s="46">
        <f t="shared" si="6"/>
        <v>0</v>
      </c>
      <c r="I76" s="46">
        <f t="shared" si="6"/>
        <v>0</v>
      </c>
      <c r="J76" s="46">
        <f t="shared" si="6"/>
        <v>0</v>
      </c>
      <c r="K76" s="46">
        <f t="shared" si="6"/>
        <v>0</v>
      </c>
      <c r="L76" s="46">
        <f t="shared" si="6"/>
        <v>0</v>
      </c>
      <c r="M76" s="46">
        <f t="shared" si="6"/>
        <v>0</v>
      </c>
      <c r="N76" s="46">
        <f t="shared" si="6"/>
        <v>0</v>
      </c>
      <c r="O76" s="47">
        <f t="shared" si="6"/>
        <v>0</v>
      </c>
      <c r="P76" s="37"/>
    </row>
    <row r="77" spans="1:16" ht="21.9" customHeight="1" x14ac:dyDescent="0.4">
      <c r="A77" s="58" t="s">
        <v>59</v>
      </c>
      <c r="D77" s="42"/>
      <c r="E77" s="10" t="str">
        <f ca="1">TEXT(DATEVALUE(July[[#Headers],[February]]&amp;" "&amp;YEAR(TODAY())),"mmm.")&amp;" total: Regular days"</f>
        <v>Feb. total: Regular days</v>
      </c>
      <c r="F77" s="54">
        <f>SUM(July[Week 1],July[Week 2],July[Week 3],July[Week 4],July[Week 5])</f>
        <v>0</v>
      </c>
      <c r="G77" s="78" t="str">
        <f ca="1">TEXT(DATEVALUE(July[[#Headers],[February]]&amp;" "&amp;YEAR(TODAY())),"mmm.")&amp;" total: Overtime"</f>
        <v>Feb. total: Overtime</v>
      </c>
      <c r="H77" s="78"/>
      <c r="I77" s="55">
        <f>SUM(July[Overtime],July[[Overtime ]],July[[Overtime  ]],July[[Overtime   ]],July[[Overtime     ]])</f>
        <v>0</v>
      </c>
      <c r="J77" s="16"/>
      <c r="K77" s="16"/>
      <c r="L77" s="16"/>
      <c r="M77" s="16"/>
      <c r="N77" s="16"/>
      <c r="O77" s="20"/>
      <c r="P77" s="37"/>
    </row>
    <row r="78" spans="1:16" x14ac:dyDescent="0.25">
      <c r="D78" s="37"/>
      <c r="E78" s="37"/>
      <c r="F78" s="37"/>
      <c r="G78" s="70"/>
      <c r="H78" s="70"/>
      <c r="I78" s="70"/>
      <c r="J78" s="70"/>
      <c r="K78" s="70"/>
      <c r="L78" s="70"/>
      <c r="M78" s="70"/>
      <c r="N78" s="70"/>
      <c r="O78" s="70"/>
      <c r="P78" s="37"/>
    </row>
    <row r="79" spans="1:16" s="65" customFormat="1" ht="30" customHeight="1" thickBot="1" x14ac:dyDescent="0.3">
      <c r="A79" s="62" t="s">
        <v>42</v>
      </c>
      <c r="B79" s="63"/>
      <c r="C79" s="63"/>
      <c r="D79" s="64"/>
      <c r="E79" s="49" t="s">
        <v>16</v>
      </c>
      <c r="F79" s="12" t="s">
        <v>2</v>
      </c>
      <c r="G79" s="12" t="s">
        <v>3</v>
      </c>
      <c r="H79" s="12" t="s">
        <v>4</v>
      </c>
      <c r="I79" s="12" t="s">
        <v>38</v>
      </c>
      <c r="J79" s="12" t="s">
        <v>5</v>
      </c>
      <c r="K79" s="12" t="s">
        <v>28</v>
      </c>
      <c r="L79" s="12" t="s">
        <v>6</v>
      </c>
      <c r="M79" s="12" t="s">
        <v>29</v>
      </c>
      <c r="N79" s="12" t="s">
        <v>7</v>
      </c>
      <c r="O79" s="23" t="s">
        <v>27</v>
      </c>
      <c r="P79" s="64"/>
    </row>
    <row r="80" spans="1:16" ht="14.25" customHeight="1" x14ac:dyDescent="0.4">
      <c r="D80" s="37"/>
      <c r="E80" s="5" t="s">
        <v>8</v>
      </c>
      <c r="F80" s="6"/>
      <c r="G80" s="13"/>
      <c r="H80" s="13"/>
      <c r="I80" s="13"/>
      <c r="J80" s="13"/>
      <c r="K80" s="13"/>
      <c r="L80" s="13"/>
      <c r="M80" s="13"/>
      <c r="N80" s="13"/>
      <c r="O80" s="15"/>
      <c r="P80" s="37"/>
    </row>
    <row r="81" spans="1:16" ht="14.25" customHeight="1" x14ac:dyDescent="0.4">
      <c r="D81" s="37"/>
      <c r="E81" s="4" t="s">
        <v>9</v>
      </c>
      <c r="F81" s="2"/>
      <c r="G81" s="14"/>
      <c r="H81" s="14"/>
      <c r="I81" s="14"/>
      <c r="J81" s="14"/>
      <c r="K81" s="14"/>
      <c r="L81" s="14"/>
      <c r="M81" s="14"/>
      <c r="N81" s="14"/>
      <c r="O81" s="24"/>
      <c r="P81" s="37"/>
    </row>
    <row r="82" spans="1:16" ht="14.25" customHeight="1" x14ac:dyDescent="0.4">
      <c r="D82" s="37"/>
      <c r="E82" s="5" t="s">
        <v>10</v>
      </c>
      <c r="F82" s="6"/>
      <c r="G82" s="13"/>
      <c r="H82" s="13"/>
      <c r="I82" s="13"/>
      <c r="J82" s="13"/>
      <c r="K82" s="13"/>
      <c r="L82" s="13"/>
      <c r="M82" s="13"/>
      <c r="N82" s="13"/>
      <c r="O82" s="15"/>
      <c r="P82" s="37"/>
    </row>
    <row r="83" spans="1:16" ht="14.25" customHeight="1" x14ac:dyDescent="0.4">
      <c r="D83" s="37"/>
      <c r="E83" s="4" t="s">
        <v>11</v>
      </c>
      <c r="F83" s="2"/>
      <c r="G83" s="14"/>
      <c r="H83" s="14"/>
      <c r="I83" s="14"/>
      <c r="J83" s="14"/>
      <c r="K83" s="14"/>
      <c r="L83" s="14"/>
      <c r="M83" s="14"/>
      <c r="N83" s="14"/>
      <c r="O83" s="24"/>
      <c r="P83" s="37"/>
    </row>
    <row r="84" spans="1:16" ht="14.25" customHeight="1" x14ac:dyDescent="0.4">
      <c r="D84" s="37"/>
      <c r="E84" s="5" t="s">
        <v>12</v>
      </c>
      <c r="F84" s="6"/>
      <c r="G84" s="13"/>
      <c r="H84" s="13"/>
      <c r="I84" s="13"/>
      <c r="J84" s="13"/>
      <c r="K84" s="13"/>
      <c r="L84" s="13"/>
      <c r="M84" s="13"/>
      <c r="N84" s="13"/>
      <c r="O84" s="15"/>
      <c r="P84" s="37"/>
    </row>
    <row r="85" spans="1:16" ht="14.25" customHeight="1" x14ac:dyDescent="0.4">
      <c r="D85" s="37"/>
      <c r="E85" s="4" t="s">
        <v>13</v>
      </c>
      <c r="F85" s="2"/>
      <c r="G85" s="14"/>
      <c r="H85" s="14"/>
      <c r="I85" s="14"/>
      <c r="J85" s="14"/>
      <c r="K85" s="14"/>
      <c r="L85" s="14"/>
      <c r="M85" s="14"/>
      <c r="N85" s="14"/>
      <c r="O85" s="24"/>
      <c r="P85" s="37"/>
    </row>
    <row r="86" spans="1:16" ht="14.25" customHeight="1" thickBot="1" x14ac:dyDescent="0.45">
      <c r="D86" s="37"/>
      <c r="E86" s="7" t="s">
        <v>14</v>
      </c>
      <c r="F86" s="8"/>
      <c r="G86" s="15"/>
      <c r="H86" s="15"/>
      <c r="I86" s="15"/>
      <c r="J86" s="15"/>
      <c r="K86" s="15"/>
      <c r="L86" s="15"/>
      <c r="M86" s="15"/>
      <c r="N86" s="15"/>
      <c r="O86" s="15"/>
      <c r="P86" s="37"/>
    </row>
    <row r="87" spans="1:16" ht="15.6" thickBot="1" x14ac:dyDescent="0.45">
      <c r="D87" s="37"/>
      <c r="E87" s="60" t="s">
        <v>65</v>
      </c>
      <c r="F87" s="2">
        <f>SUBTOTAL(109,August[Week 1])</f>
        <v>0</v>
      </c>
      <c r="G87" s="2">
        <f>SUBTOTAL(109,August[Overtime])</f>
        <v>0</v>
      </c>
      <c r="H87" s="2">
        <f>SUBTOTAL(109,August[Week 2])</f>
        <v>0</v>
      </c>
      <c r="I87" s="2">
        <f>SUBTOTAL(109,August[[Overtime ]])</f>
        <v>0</v>
      </c>
      <c r="J87" s="2">
        <f>SUBTOTAL(109,August[Week 3])</f>
        <v>0</v>
      </c>
      <c r="K87" s="2">
        <f>SUBTOTAL(109,August[[Overtime   ]])</f>
        <v>0</v>
      </c>
      <c r="L87" s="2">
        <f>SUBTOTAL(109,August[Week 4])</f>
        <v>0</v>
      </c>
      <c r="M87" s="2">
        <f>SUBTOTAL(109,August[[Overtime  ]])</f>
        <v>0</v>
      </c>
      <c r="N87" s="2">
        <f>SUBTOTAL(109,August[Week 5])</f>
        <v>0</v>
      </c>
      <c r="O87" s="2">
        <f>SUBTOTAL(109,August[[Overtime    ]])</f>
        <v>0</v>
      </c>
      <c r="P87" s="37"/>
    </row>
    <row r="88" spans="1:16" ht="21.9" customHeight="1" x14ac:dyDescent="0.4">
      <c r="A88" s="58" t="s">
        <v>64</v>
      </c>
      <c r="D88" s="42"/>
      <c r="E88" s="10" t="str">
        <f ca="1">TEXT(DATEVALUE(August[[#Headers],[March]]&amp;" "&amp;YEAR(TODAY())),"mmm.")&amp;" total: Regular days"</f>
        <v>Mar. total: Regular days</v>
      </c>
      <c r="F88" s="67">
        <f>SUM(August[Week 1],August[Week 2],August[Week 3],August[Week 4],August[Week 5])</f>
        <v>0</v>
      </c>
      <c r="G88" s="78"/>
      <c r="H88" s="78"/>
      <c r="I88" s="68">
        <f>SUM(August[Overtime],August[[Overtime ]],August[[Overtime   ]],August[[Overtime  ]],August[[Overtime    ]])</f>
        <v>0</v>
      </c>
      <c r="J88" s="16"/>
      <c r="K88" s="16"/>
      <c r="L88" s="16"/>
      <c r="M88" s="16"/>
      <c r="N88" s="16"/>
      <c r="O88" s="20"/>
      <c r="P88" s="37"/>
    </row>
    <row r="89" spans="1:16" x14ac:dyDescent="0.25">
      <c r="D89" s="37"/>
      <c r="E89" s="37"/>
      <c r="F89" s="37"/>
      <c r="G89" s="70"/>
      <c r="H89" s="70"/>
      <c r="I89" s="70"/>
      <c r="J89" s="70"/>
      <c r="K89" s="70"/>
      <c r="L89" s="70"/>
      <c r="M89" s="70"/>
      <c r="N89" s="70"/>
      <c r="O89" s="70"/>
      <c r="P89" s="37"/>
    </row>
    <row r="90" spans="1:16" s="65" customFormat="1" ht="30" customHeight="1" thickBot="1" x14ac:dyDescent="0.3">
      <c r="A90" s="62" t="s">
        <v>41</v>
      </c>
      <c r="B90" s="63"/>
      <c r="C90" s="63"/>
      <c r="D90" s="64"/>
      <c r="E90" s="49" t="s">
        <v>17</v>
      </c>
      <c r="F90" s="12" t="s">
        <v>2</v>
      </c>
      <c r="G90" s="12" t="s">
        <v>3</v>
      </c>
      <c r="H90" s="12" t="s">
        <v>4</v>
      </c>
      <c r="I90" s="12" t="s">
        <v>38</v>
      </c>
      <c r="J90" s="12" t="s">
        <v>5</v>
      </c>
      <c r="K90" s="12" t="s">
        <v>29</v>
      </c>
      <c r="L90" s="12" t="s">
        <v>6</v>
      </c>
      <c r="M90" s="12" t="s">
        <v>28</v>
      </c>
      <c r="N90" s="12" t="s">
        <v>7</v>
      </c>
      <c r="O90" s="23" t="s">
        <v>27</v>
      </c>
      <c r="P90" s="64"/>
    </row>
    <row r="91" spans="1:16" ht="14.25" customHeight="1" x14ac:dyDescent="0.4">
      <c r="D91" s="37"/>
      <c r="E91" s="5" t="s">
        <v>8</v>
      </c>
      <c r="F91" s="6"/>
      <c r="G91" s="13"/>
      <c r="H91" s="13"/>
      <c r="I91" s="13"/>
      <c r="J91" s="13"/>
      <c r="K91" s="13"/>
      <c r="L91" s="13"/>
      <c r="M91" s="13"/>
      <c r="N91" s="13"/>
      <c r="O91" s="15"/>
      <c r="P91" s="37"/>
    </row>
    <row r="92" spans="1:16" ht="14.25" customHeight="1" x14ac:dyDescent="0.4">
      <c r="D92" s="37"/>
      <c r="E92" s="4" t="s">
        <v>9</v>
      </c>
      <c r="F92" s="2"/>
      <c r="G92" s="14"/>
      <c r="H92" s="14"/>
      <c r="I92" s="14"/>
      <c r="J92" s="14"/>
      <c r="K92" s="14"/>
      <c r="L92" s="14"/>
      <c r="M92" s="14"/>
      <c r="N92" s="14"/>
      <c r="O92" s="24"/>
      <c r="P92" s="37"/>
    </row>
    <row r="93" spans="1:16" ht="14.25" customHeight="1" x14ac:dyDescent="0.4">
      <c r="D93" s="37"/>
      <c r="E93" s="5" t="s">
        <v>10</v>
      </c>
      <c r="F93" s="6"/>
      <c r="G93" s="13"/>
      <c r="H93" s="13"/>
      <c r="I93" s="13"/>
      <c r="J93" s="13"/>
      <c r="K93" s="13"/>
      <c r="L93" s="13"/>
      <c r="M93" s="13"/>
      <c r="N93" s="13"/>
      <c r="O93" s="15"/>
      <c r="P93" s="37"/>
    </row>
    <row r="94" spans="1:16" ht="14.25" customHeight="1" x14ac:dyDescent="0.4">
      <c r="D94" s="37"/>
      <c r="E94" s="4" t="s">
        <v>11</v>
      </c>
      <c r="F94" s="2"/>
      <c r="G94" s="14"/>
      <c r="H94" s="14"/>
      <c r="I94" s="14"/>
      <c r="J94" s="14"/>
      <c r="K94" s="14"/>
      <c r="L94" s="14"/>
      <c r="M94" s="14"/>
      <c r="N94" s="14"/>
      <c r="O94" s="24"/>
      <c r="P94" s="37"/>
    </row>
    <row r="95" spans="1:16" ht="14.25" customHeight="1" x14ac:dyDescent="0.4">
      <c r="D95" s="37"/>
      <c r="E95" s="5" t="s">
        <v>12</v>
      </c>
      <c r="F95" s="6"/>
      <c r="G95" s="13"/>
      <c r="H95" s="13"/>
      <c r="I95" s="13"/>
      <c r="J95" s="13"/>
      <c r="K95" s="13"/>
      <c r="L95" s="13"/>
      <c r="M95" s="13"/>
      <c r="N95" s="13"/>
      <c r="O95" s="15"/>
      <c r="P95" s="37"/>
    </row>
    <row r="96" spans="1:16" ht="14.25" customHeight="1" x14ac:dyDescent="0.4">
      <c r="D96" s="37"/>
      <c r="E96" s="4" t="s">
        <v>13</v>
      </c>
      <c r="F96" s="2"/>
      <c r="G96" s="14"/>
      <c r="H96" s="14"/>
      <c r="I96" s="14"/>
      <c r="J96" s="14"/>
      <c r="K96" s="14"/>
      <c r="L96" s="14"/>
      <c r="M96" s="14"/>
      <c r="N96" s="14"/>
      <c r="O96" s="24"/>
      <c r="P96" s="37"/>
    </row>
    <row r="97" spans="1:16" ht="14.25" customHeight="1" thickBot="1" x14ac:dyDescent="0.45">
      <c r="D97" s="37"/>
      <c r="E97" s="7" t="s">
        <v>14</v>
      </c>
      <c r="F97" s="8"/>
      <c r="G97" s="15"/>
      <c r="H97" s="15"/>
      <c r="I97" s="15"/>
      <c r="J97" s="15"/>
      <c r="K97" s="15"/>
      <c r="L97" s="15"/>
      <c r="M97" s="15"/>
      <c r="N97" s="15"/>
      <c r="O97" s="15"/>
      <c r="P97" s="37"/>
    </row>
    <row r="98" spans="1:16" ht="15.6" thickBot="1" x14ac:dyDescent="0.45">
      <c r="D98" s="37"/>
      <c r="E98" s="60" t="s">
        <v>65</v>
      </c>
      <c r="F98" s="2">
        <f>SUBTOTAL(109,September[Week 1])</f>
        <v>0</v>
      </c>
      <c r="G98" s="2">
        <f>SUBTOTAL(109,September[Overtime])</f>
        <v>0</v>
      </c>
      <c r="H98" s="2">
        <f>SUBTOTAL(109,September[Week 2])</f>
        <v>0</v>
      </c>
      <c r="I98" s="2">
        <f>SUBTOTAL(109,September[[Overtime ]])</f>
        <v>0</v>
      </c>
      <c r="J98" s="2">
        <f>SUBTOTAL(109,September[Week 3])</f>
        <v>0</v>
      </c>
      <c r="K98" s="2">
        <f>SUBTOTAL(109,September[[Overtime  ]])</f>
        <v>0</v>
      </c>
      <c r="L98" s="2">
        <f>SUBTOTAL(109,September[Week 4])</f>
        <v>0</v>
      </c>
      <c r="M98" s="2">
        <f>SUBTOTAL(109,September[[Overtime   ]])</f>
        <v>0</v>
      </c>
      <c r="N98" s="2">
        <f>SUBTOTAL(109,September[Week 5])</f>
        <v>0</v>
      </c>
      <c r="O98" s="2">
        <f>SUBTOTAL(109,September[[Overtime    ]])</f>
        <v>0</v>
      </c>
      <c r="P98" s="37"/>
    </row>
    <row r="99" spans="1:16" ht="21.9" customHeight="1" x14ac:dyDescent="0.4">
      <c r="A99" s="58" t="s">
        <v>63</v>
      </c>
      <c r="D99" s="42"/>
      <c r="E99" s="10" t="str">
        <f ca="1">TEXT(DATEVALUE(September[[#Headers],[April]]&amp;" "&amp;YEAR(TODAY())),"mmm.")&amp;" total: Regular days"</f>
        <v>Apr. total: Regular days</v>
      </c>
      <c r="F99" s="67">
        <f>SUM(September[Week 1],September[Week 2],September[Week 3],September[Week 4],September[Week 5])</f>
        <v>0</v>
      </c>
      <c r="G99" s="78"/>
      <c r="H99" s="78"/>
      <c r="I99" s="68">
        <f>SUM(September[Overtime],September[[Overtime ]],September[[Overtime  ]],September[[Overtime   ]],September[[Overtime    ]])</f>
        <v>0</v>
      </c>
      <c r="J99" s="16"/>
      <c r="K99" s="16"/>
      <c r="L99" s="16"/>
      <c r="M99" s="16"/>
      <c r="N99" s="16"/>
      <c r="O99" s="20"/>
      <c r="P99" s="37"/>
    </row>
    <row r="100" spans="1:16" ht="42" customHeight="1" thickBot="1" x14ac:dyDescent="0.3">
      <c r="A100" s="58" t="s">
        <v>47</v>
      </c>
      <c r="D100" s="37"/>
      <c r="E100" s="79"/>
      <c r="F100" s="80"/>
      <c r="G100" s="80"/>
      <c r="H100" s="80"/>
      <c r="I100" s="80"/>
      <c r="J100" s="80"/>
      <c r="K100" s="80"/>
      <c r="L100" s="80"/>
      <c r="M100" s="80"/>
      <c r="N100" s="80"/>
      <c r="O100" s="81"/>
      <c r="P100" s="37"/>
    </row>
    <row r="101" spans="1:16" ht="30" customHeight="1" thickTop="1" thickBot="1" x14ac:dyDescent="0.3">
      <c r="A101" s="58" t="s">
        <v>43</v>
      </c>
      <c r="D101" s="37"/>
      <c r="E101" s="49" t="s">
        <v>18</v>
      </c>
      <c r="F101" s="1" t="s">
        <v>2</v>
      </c>
      <c r="G101" s="12" t="s">
        <v>3</v>
      </c>
      <c r="H101" s="12" t="s">
        <v>4</v>
      </c>
      <c r="I101" s="12" t="s">
        <v>38</v>
      </c>
      <c r="J101" s="12" t="s">
        <v>5</v>
      </c>
      <c r="K101" s="12" t="s">
        <v>29</v>
      </c>
      <c r="L101" s="12" t="s">
        <v>6</v>
      </c>
      <c r="M101" s="12" t="s">
        <v>28</v>
      </c>
      <c r="N101" s="12" t="s">
        <v>7</v>
      </c>
      <c r="O101" s="23" t="s">
        <v>27</v>
      </c>
      <c r="P101" s="37"/>
    </row>
    <row r="102" spans="1:16" ht="14.25" customHeight="1" x14ac:dyDescent="0.4">
      <c r="D102" s="37"/>
      <c r="E102" s="5" t="s">
        <v>8</v>
      </c>
      <c r="F102" s="6"/>
      <c r="G102" s="13"/>
      <c r="H102" s="13"/>
      <c r="I102" s="13"/>
      <c r="J102" s="13"/>
      <c r="K102" s="13"/>
      <c r="L102" s="13"/>
      <c r="M102" s="13"/>
      <c r="N102" s="13"/>
      <c r="O102" s="15"/>
      <c r="P102" s="37"/>
    </row>
    <row r="103" spans="1:16" ht="14.25" customHeight="1" x14ac:dyDescent="0.4">
      <c r="D103" s="37"/>
      <c r="E103" s="4" t="s">
        <v>9</v>
      </c>
      <c r="F103" s="2"/>
      <c r="G103" s="14"/>
      <c r="H103" s="14"/>
      <c r="I103" s="14"/>
      <c r="J103" s="14"/>
      <c r="K103" s="14"/>
      <c r="L103" s="14"/>
      <c r="M103" s="14"/>
      <c r="N103" s="14"/>
      <c r="O103" s="24"/>
      <c r="P103" s="37"/>
    </row>
    <row r="104" spans="1:16" ht="14.25" customHeight="1" x14ac:dyDescent="0.4">
      <c r="D104" s="37"/>
      <c r="E104" s="5" t="s">
        <v>10</v>
      </c>
      <c r="F104" s="6"/>
      <c r="G104" s="13"/>
      <c r="H104" s="13"/>
      <c r="I104" s="13"/>
      <c r="J104" s="13"/>
      <c r="K104" s="13"/>
      <c r="L104" s="13"/>
      <c r="M104" s="13"/>
      <c r="N104" s="13"/>
      <c r="O104" s="15"/>
      <c r="P104" s="37"/>
    </row>
    <row r="105" spans="1:16" ht="14.25" customHeight="1" x14ac:dyDescent="0.4">
      <c r="D105" s="37"/>
      <c r="E105" s="4" t="s">
        <v>11</v>
      </c>
      <c r="F105" s="2"/>
      <c r="G105" s="14"/>
      <c r="H105" s="14"/>
      <c r="I105" s="14"/>
      <c r="J105" s="14"/>
      <c r="K105" s="14"/>
      <c r="L105" s="14"/>
      <c r="M105" s="14"/>
      <c r="N105" s="14"/>
      <c r="O105" s="24"/>
      <c r="P105" s="37"/>
    </row>
    <row r="106" spans="1:16" ht="14.25" customHeight="1" x14ac:dyDescent="0.4">
      <c r="D106" s="37"/>
      <c r="E106" s="5" t="s">
        <v>12</v>
      </c>
      <c r="F106" s="6"/>
      <c r="G106" s="13"/>
      <c r="H106" s="13"/>
      <c r="I106" s="13"/>
      <c r="J106" s="13"/>
      <c r="K106" s="13"/>
      <c r="L106" s="13"/>
      <c r="M106" s="13"/>
      <c r="N106" s="13"/>
      <c r="O106" s="15"/>
      <c r="P106" s="37"/>
    </row>
    <row r="107" spans="1:16" ht="14.25" customHeight="1" x14ac:dyDescent="0.4">
      <c r="D107" s="37"/>
      <c r="E107" s="4" t="s">
        <v>13</v>
      </c>
      <c r="F107" s="2"/>
      <c r="G107" s="14"/>
      <c r="H107" s="14"/>
      <c r="I107" s="14"/>
      <c r="J107" s="14"/>
      <c r="K107" s="14"/>
      <c r="L107" s="14"/>
      <c r="M107" s="14"/>
      <c r="N107" s="14"/>
      <c r="O107" s="24"/>
      <c r="P107" s="37"/>
    </row>
    <row r="108" spans="1:16" ht="14.25" customHeight="1" thickBot="1" x14ac:dyDescent="0.45">
      <c r="D108" s="37"/>
      <c r="E108" s="7" t="s">
        <v>14</v>
      </c>
      <c r="F108" s="8"/>
      <c r="G108" s="15"/>
      <c r="H108" s="15"/>
      <c r="I108" s="15"/>
      <c r="J108" s="15"/>
      <c r="K108" s="15"/>
      <c r="L108" s="15"/>
      <c r="M108" s="15"/>
      <c r="N108" s="15"/>
      <c r="O108" s="15"/>
      <c r="P108" s="37"/>
    </row>
    <row r="109" spans="1:16" ht="15.6" thickBot="1" x14ac:dyDescent="0.45">
      <c r="D109" s="37"/>
      <c r="E109" s="60" t="s">
        <v>65</v>
      </c>
      <c r="F109" s="2">
        <f>SUBTOTAL(109,October[Week 1])</f>
        <v>0</v>
      </c>
      <c r="G109" s="2">
        <f>SUBTOTAL(109,October[Overtime])</f>
        <v>0</v>
      </c>
      <c r="H109" s="2">
        <f>SUBTOTAL(109,October[Week 2])</f>
        <v>0</v>
      </c>
      <c r="I109" s="2">
        <f>SUBTOTAL(109,October[[Overtime ]])</f>
        <v>0</v>
      </c>
      <c r="J109" s="2">
        <f>SUBTOTAL(109,October[Week 3])</f>
        <v>0</v>
      </c>
      <c r="K109" s="2">
        <f>SUBTOTAL(109,October[[Overtime  ]])</f>
        <v>0</v>
      </c>
      <c r="L109" s="2">
        <f>SUBTOTAL(109,October[Week 4])</f>
        <v>0</v>
      </c>
      <c r="M109" s="2">
        <f>SUBTOTAL(109,October[[Overtime   ]])</f>
        <v>0</v>
      </c>
      <c r="N109" s="2">
        <f>SUBTOTAL(109,October[Week 5])</f>
        <v>0</v>
      </c>
      <c r="O109" s="2">
        <f>SUBTOTAL(109,October[[Overtime    ]])</f>
        <v>0</v>
      </c>
      <c r="P109" s="37"/>
    </row>
    <row r="110" spans="1:16" ht="21.9" customHeight="1" x14ac:dyDescent="0.4">
      <c r="A110" s="58" t="s">
        <v>62</v>
      </c>
      <c r="D110" s="42"/>
      <c r="E110" s="10" t="str">
        <f ca="1">TEXT(DATEVALUE(October[[#Headers],[May]]&amp;" "&amp;YEAR(TODAY())),"mmm.")&amp;" total: Regular days"</f>
        <v>May. total: Regular days</v>
      </c>
      <c r="F110" s="67">
        <f>SUM(October[Week 1],October[Week 2],October[Week 3],October[Week 4],October[Week 5])</f>
        <v>0</v>
      </c>
      <c r="G110" s="78"/>
      <c r="H110" s="78"/>
      <c r="I110" s="68">
        <f>SUM(October[Overtime],October[[Overtime ]],October[[Overtime  ]],October[[Overtime   ]],October[[Overtime    ]])</f>
        <v>0</v>
      </c>
      <c r="J110" s="16"/>
      <c r="K110" s="16"/>
      <c r="L110" s="16"/>
      <c r="M110" s="16"/>
      <c r="N110" s="16"/>
      <c r="O110" s="20"/>
      <c r="P110" s="37"/>
    </row>
    <row r="111" spans="1:16" x14ac:dyDescent="0.25">
      <c r="D111" s="37"/>
      <c r="E111" s="37"/>
      <c r="F111" s="37"/>
      <c r="G111" s="70"/>
      <c r="H111" s="70"/>
      <c r="I111" s="70"/>
      <c r="J111" s="70"/>
      <c r="K111" s="70"/>
      <c r="L111" s="70"/>
      <c r="M111" s="70"/>
      <c r="N111" s="70"/>
      <c r="O111" s="70"/>
      <c r="P111" s="37"/>
    </row>
    <row r="112" spans="1:16" s="65" customFormat="1" ht="30" customHeight="1" thickBot="1" x14ac:dyDescent="0.3">
      <c r="A112" s="62" t="s">
        <v>44</v>
      </c>
      <c r="B112" s="63"/>
      <c r="C112" s="63"/>
      <c r="D112" s="64"/>
      <c r="E112" s="49" t="s">
        <v>19</v>
      </c>
      <c r="F112" s="12" t="s">
        <v>2</v>
      </c>
      <c r="G112" s="12" t="s">
        <v>3</v>
      </c>
      <c r="H112" s="12" t="s">
        <v>4</v>
      </c>
      <c r="I112" s="12" t="s">
        <v>38</v>
      </c>
      <c r="J112" s="12" t="s">
        <v>5</v>
      </c>
      <c r="K112" s="12" t="s">
        <v>29</v>
      </c>
      <c r="L112" s="12" t="s">
        <v>6</v>
      </c>
      <c r="M112" s="12" t="s">
        <v>27</v>
      </c>
      <c r="N112" s="12" t="s">
        <v>7</v>
      </c>
      <c r="O112" s="23" t="s">
        <v>26</v>
      </c>
      <c r="P112" s="64"/>
    </row>
    <row r="113" spans="1:16" ht="14.25" customHeight="1" x14ac:dyDescent="0.4">
      <c r="D113" s="37"/>
      <c r="E113" s="5" t="s">
        <v>8</v>
      </c>
      <c r="F113" s="6"/>
      <c r="G113" s="13"/>
      <c r="H113" s="13"/>
      <c r="I113" s="13"/>
      <c r="J113" s="13"/>
      <c r="K113" s="13"/>
      <c r="L113" s="13"/>
      <c r="M113" s="13"/>
      <c r="N113" s="13"/>
      <c r="O113" s="15"/>
      <c r="P113" s="37"/>
    </row>
    <row r="114" spans="1:16" ht="14.25" customHeight="1" x14ac:dyDescent="0.4">
      <c r="D114" s="37"/>
      <c r="E114" s="4" t="s">
        <v>9</v>
      </c>
      <c r="F114" s="2"/>
      <c r="G114" s="14"/>
      <c r="H114" s="14"/>
      <c r="I114" s="14"/>
      <c r="J114" s="14"/>
      <c r="K114" s="14"/>
      <c r="L114" s="14"/>
      <c r="M114" s="14"/>
      <c r="N114" s="14"/>
      <c r="O114" s="24"/>
      <c r="P114" s="37"/>
    </row>
    <row r="115" spans="1:16" ht="14.25" customHeight="1" x14ac:dyDescent="0.4">
      <c r="D115" s="37"/>
      <c r="E115" s="5" t="s">
        <v>10</v>
      </c>
      <c r="F115" s="6"/>
      <c r="G115" s="13"/>
      <c r="H115" s="13"/>
      <c r="I115" s="13"/>
      <c r="J115" s="13"/>
      <c r="K115" s="13"/>
      <c r="L115" s="13"/>
      <c r="M115" s="13"/>
      <c r="N115" s="13"/>
      <c r="O115" s="15"/>
      <c r="P115" s="37"/>
    </row>
    <row r="116" spans="1:16" ht="14.25" customHeight="1" x14ac:dyDescent="0.4">
      <c r="D116" s="37"/>
      <c r="E116" s="4" t="s">
        <v>11</v>
      </c>
      <c r="F116" s="11"/>
      <c r="G116" s="17"/>
      <c r="H116" s="17"/>
      <c r="I116" s="17"/>
      <c r="J116" s="17"/>
      <c r="K116" s="17"/>
      <c r="L116" s="17"/>
      <c r="M116" s="17"/>
      <c r="N116" s="17"/>
      <c r="O116" s="61"/>
      <c r="P116" s="37"/>
    </row>
    <row r="117" spans="1:16" ht="14.25" customHeight="1" x14ac:dyDescent="0.4">
      <c r="D117" s="37"/>
      <c r="E117" s="5" t="s">
        <v>12</v>
      </c>
      <c r="F117" s="6"/>
      <c r="G117" s="13"/>
      <c r="H117" s="13"/>
      <c r="I117" s="13"/>
      <c r="J117" s="13"/>
      <c r="K117" s="13"/>
      <c r="L117" s="13"/>
      <c r="M117" s="13"/>
      <c r="N117" s="13"/>
      <c r="O117" s="15"/>
      <c r="P117" s="37"/>
    </row>
    <row r="118" spans="1:16" ht="14.25" customHeight="1" x14ac:dyDescent="0.4">
      <c r="D118" s="37"/>
      <c r="E118" s="4" t="s">
        <v>13</v>
      </c>
      <c r="F118" s="11"/>
      <c r="G118" s="17"/>
      <c r="H118" s="17"/>
      <c r="I118" s="17"/>
      <c r="J118" s="17"/>
      <c r="K118" s="17"/>
      <c r="L118" s="17"/>
      <c r="M118" s="17"/>
      <c r="N118" s="17"/>
      <c r="O118" s="61"/>
      <c r="P118" s="37"/>
    </row>
    <row r="119" spans="1:16" ht="14.25" customHeight="1" thickBot="1" x14ac:dyDescent="0.45">
      <c r="D119" s="37"/>
      <c r="E119" s="7" t="s">
        <v>14</v>
      </c>
      <c r="F119" s="8"/>
      <c r="G119" s="15"/>
      <c r="H119" s="15"/>
      <c r="I119" s="15"/>
      <c r="J119" s="15"/>
      <c r="K119" s="15"/>
      <c r="L119" s="15"/>
      <c r="M119" s="15"/>
      <c r="N119" s="15"/>
      <c r="O119" s="15"/>
      <c r="P119" s="37"/>
    </row>
    <row r="120" spans="1:16" ht="15.6" thickBot="1" x14ac:dyDescent="0.45">
      <c r="D120" s="37"/>
      <c r="E120" s="60" t="s">
        <v>65</v>
      </c>
      <c r="F120" s="2">
        <f>SUBTOTAL(109,November[Week 1])</f>
        <v>0</v>
      </c>
      <c r="G120" s="2">
        <f>SUBTOTAL(109,November[Overtime])</f>
        <v>0</v>
      </c>
      <c r="H120" s="2">
        <f>SUBTOTAL(109,November[Week 2])</f>
        <v>0</v>
      </c>
      <c r="I120" s="2">
        <f>SUBTOTAL(109,November[[Overtime ]])</f>
        <v>0</v>
      </c>
      <c r="J120" s="2">
        <f>SUBTOTAL(109,November[Week 3])</f>
        <v>0</v>
      </c>
      <c r="K120" s="2">
        <f>SUBTOTAL(109,November[[Overtime  ]])</f>
        <v>0</v>
      </c>
      <c r="L120" s="2">
        <f>SUBTOTAL(109,November[Week 4])</f>
        <v>0</v>
      </c>
      <c r="M120" s="2">
        <f>SUBTOTAL(109,November[[Overtime    ]])</f>
        <v>0</v>
      </c>
      <c r="N120" s="2">
        <f>SUBTOTAL(109,November[Week 5])</f>
        <v>0</v>
      </c>
      <c r="O120" s="2">
        <f>SUBTOTAL(109,November[[Overtime     ]])</f>
        <v>0</v>
      </c>
      <c r="P120" s="37"/>
    </row>
    <row r="121" spans="1:16" ht="21.9" customHeight="1" x14ac:dyDescent="0.4">
      <c r="A121" s="58" t="s">
        <v>61</v>
      </c>
      <c r="D121" s="42"/>
      <c r="E121" s="10" t="str">
        <f ca="1">TEXT(DATEVALUE(November[[#Headers],[June]]&amp;" "&amp;YEAR(TODAY())),"mmm.")&amp;" total: Regular days"</f>
        <v>Jun. total: Regular days</v>
      </c>
      <c r="F121" s="67">
        <f>SUM(November[Week 1],November[Week 2],November[Week 3],November[Week 4],November[Week 5])</f>
        <v>0</v>
      </c>
      <c r="G121" s="78"/>
      <c r="H121" s="78"/>
      <c r="I121" s="68">
        <f>SUM(November[Overtime],November[[Overtime ]],November[[Overtime  ]],November[[Overtime    ]],November[[Overtime     ]])</f>
        <v>0</v>
      </c>
      <c r="J121" s="16"/>
      <c r="K121" s="16"/>
      <c r="L121" s="16"/>
      <c r="M121" s="16"/>
      <c r="N121" s="16"/>
      <c r="O121" s="20"/>
      <c r="P121" s="37"/>
    </row>
    <row r="122" spans="1:16" x14ac:dyDescent="0.25">
      <c r="D122" s="37"/>
      <c r="E122" s="37"/>
      <c r="F122" s="37"/>
      <c r="G122" s="70"/>
      <c r="H122" s="70"/>
      <c r="I122" s="70"/>
      <c r="J122" s="70"/>
      <c r="K122" s="70"/>
      <c r="L122" s="70"/>
      <c r="M122" s="70"/>
      <c r="N122" s="70"/>
      <c r="O122" s="70"/>
      <c r="P122" s="37"/>
    </row>
    <row r="123" spans="1:16" s="65" customFormat="1" ht="30" customHeight="1" thickBot="1" x14ac:dyDescent="0.3">
      <c r="A123" s="62" t="s">
        <v>45</v>
      </c>
      <c r="B123" s="63"/>
      <c r="C123" s="63"/>
      <c r="D123" s="66"/>
      <c r="E123" s="49" t="s">
        <v>20</v>
      </c>
      <c r="F123" s="12" t="s">
        <v>2</v>
      </c>
      <c r="G123" s="12" t="s">
        <v>3</v>
      </c>
      <c r="H123" s="12" t="s">
        <v>4</v>
      </c>
      <c r="I123" s="12" t="s">
        <v>38</v>
      </c>
      <c r="J123" s="12" t="s">
        <v>5</v>
      </c>
      <c r="K123" s="12" t="s">
        <v>29</v>
      </c>
      <c r="L123" s="12" t="s">
        <v>6</v>
      </c>
      <c r="M123" s="12" t="s">
        <v>28</v>
      </c>
      <c r="N123" s="12" t="s">
        <v>7</v>
      </c>
      <c r="O123" s="23" t="s">
        <v>27</v>
      </c>
      <c r="P123" s="64"/>
    </row>
    <row r="124" spans="1:16" ht="14.25" customHeight="1" x14ac:dyDescent="0.4">
      <c r="D124" s="42"/>
      <c r="E124" s="5" t="s">
        <v>8</v>
      </c>
      <c r="F124" s="6"/>
      <c r="G124" s="13"/>
      <c r="H124" s="13"/>
      <c r="I124" s="13"/>
      <c r="J124" s="13"/>
      <c r="K124" s="13"/>
      <c r="L124" s="13"/>
      <c r="M124" s="13"/>
      <c r="N124" s="13"/>
      <c r="O124" s="15"/>
      <c r="P124" s="37"/>
    </row>
    <row r="125" spans="1:16" ht="14.25" customHeight="1" x14ac:dyDescent="0.4">
      <c r="D125" s="42"/>
      <c r="E125" s="4" t="s">
        <v>9</v>
      </c>
      <c r="F125" s="2"/>
      <c r="G125" s="14"/>
      <c r="H125" s="14"/>
      <c r="I125" s="14"/>
      <c r="J125" s="14"/>
      <c r="K125" s="14"/>
      <c r="L125" s="14"/>
      <c r="M125" s="14"/>
      <c r="N125" s="14"/>
      <c r="O125" s="24"/>
      <c r="P125" s="37"/>
    </row>
    <row r="126" spans="1:16" ht="14.25" customHeight="1" x14ac:dyDescent="0.4">
      <c r="D126" s="42"/>
      <c r="E126" s="5" t="s">
        <v>10</v>
      </c>
      <c r="F126" s="6"/>
      <c r="G126" s="13"/>
      <c r="H126" s="13"/>
      <c r="I126" s="13"/>
      <c r="J126" s="13"/>
      <c r="K126" s="13"/>
      <c r="L126" s="13"/>
      <c r="M126" s="13"/>
      <c r="N126" s="13"/>
      <c r="O126" s="15"/>
      <c r="P126" s="37"/>
    </row>
    <row r="127" spans="1:16" ht="14.25" customHeight="1" x14ac:dyDescent="0.4">
      <c r="E127" s="4" t="s">
        <v>11</v>
      </c>
      <c r="F127" s="2"/>
      <c r="G127" s="14"/>
      <c r="H127" s="14"/>
      <c r="I127" s="14"/>
      <c r="J127" s="14"/>
      <c r="K127" s="14"/>
      <c r="L127" s="14"/>
      <c r="M127" s="14"/>
      <c r="N127" s="14"/>
      <c r="O127" s="24"/>
    </row>
    <row r="128" spans="1:16" ht="14.25" customHeight="1" x14ac:dyDescent="0.4">
      <c r="E128" s="5" t="s">
        <v>12</v>
      </c>
      <c r="F128" s="6"/>
      <c r="G128" s="13"/>
      <c r="H128" s="13"/>
      <c r="I128" s="13"/>
      <c r="J128" s="13"/>
      <c r="K128" s="13"/>
      <c r="L128" s="13"/>
      <c r="M128" s="13"/>
      <c r="N128" s="13"/>
      <c r="O128" s="15"/>
    </row>
    <row r="129" spans="1:15" ht="14.25" customHeight="1" x14ac:dyDescent="0.4">
      <c r="E129" s="4" t="s">
        <v>13</v>
      </c>
      <c r="F129" s="2"/>
      <c r="G129" s="14"/>
      <c r="H129" s="14"/>
      <c r="I129" s="14"/>
      <c r="J129" s="14"/>
      <c r="K129" s="14"/>
      <c r="L129" s="14"/>
      <c r="M129" s="14"/>
      <c r="N129" s="14"/>
      <c r="O129" s="24"/>
    </row>
    <row r="130" spans="1:15" ht="14.25" customHeight="1" thickBot="1" x14ac:dyDescent="0.45">
      <c r="E130" s="7" t="s">
        <v>14</v>
      </c>
      <c r="F130" s="8"/>
      <c r="G130" s="15"/>
      <c r="H130" s="15"/>
      <c r="I130" s="15"/>
      <c r="J130" s="15"/>
      <c r="K130" s="15"/>
      <c r="L130" s="15"/>
      <c r="M130" s="15"/>
      <c r="N130" s="15"/>
      <c r="O130" s="15"/>
    </row>
    <row r="131" spans="1:15" ht="15.6" thickBot="1" x14ac:dyDescent="0.45">
      <c r="E131" s="60" t="s">
        <v>65</v>
      </c>
      <c r="F131" s="2">
        <f>SUBTOTAL(109,December[Week 1])</f>
        <v>0</v>
      </c>
      <c r="G131" s="2">
        <f>SUBTOTAL(109,December[Overtime])</f>
        <v>0</v>
      </c>
      <c r="H131" s="2">
        <f>SUBTOTAL(109,December[Week 2])</f>
        <v>0</v>
      </c>
      <c r="I131" s="2">
        <f>SUBTOTAL(109,December[[Overtime ]])</f>
        <v>0</v>
      </c>
      <c r="J131" s="2">
        <f>SUBTOTAL(109,December[Week 3])</f>
        <v>0</v>
      </c>
      <c r="K131" s="2">
        <f>SUBTOTAL(109,December[[Overtime  ]])</f>
        <v>0</v>
      </c>
      <c r="L131" s="2">
        <f>SUBTOTAL(109,December[Week 4])</f>
        <v>0</v>
      </c>
      <c r="M131" s="2">
        <f>SUBTOTAL(109,December[[Overtime   ]])</f>
        <v>0</v>
      </c>
      <c r="N131" s="2">
        <f>SUBTOTAL(109,December[Week 5])</f>
        <v>0</v>
      </c>
      <c r="O131" s="2">
        <f>SUBTOTAL(109,December[[Overtime    ]])</f>
        <v>0</v>
      </c>
    </row>
    <row r="132" spans="1:15" ht="21.9" customHeight="1" x14ac:dyDescent="0.4">
      <c r="A132" s="58" t="s">
        <v>60</v>
      </c>
      <c r="E132" s="10" t="str">
        <f ca="1">TEXT(DATEVALUE(December[[#Headers],[July]]&amp;" "&amp;YEAR(TODAY())),"mmm.")&amp;" total: Regular days"</f>
        <v>Jul. total: Regular days</v>
      </c>
      <c r="F132" s="67">
        <f>SUM(December[Week 1],December[Week 2],December[Week 3],December[Week 4],December[Week 5])</f>
        <v>0</v>
      </c>
      <c r="G132" s="78"/>
      <c r="H132" s="78"/>
      <c r="I132" s="68">
        <f>SUM(G124:G130,I124:I130,K124:K130,M124:M130,O124:O130)</f>
        <v>0</v>
      </c>
      <c r="J132" s="16"/>
      <c r="K132" s="16"/>
      <c r="L132" s="16"/>
      <c r="M132" s="16"/>
      <c r="N132" s="16"/>
      <c r="O132" s="20"/>
    </row>
    <row r="133" spans="1:15" x14ac:dyDescent="0.25">
      <c r="E133" s="37"/>
      <c r="F133" s="37"/>
      <c r="G133" s="70"/>
      <c r="H133" s="70"/>
      <c r="I133" s="70"/>
      <c r="J133" s="70"/>
      <c r="K133" s="70"/>
      <c r="L133" s="70"/>
      <c r="M133" s="70"/>
      <c r="N133" s="70"/>
      <c r="O133" s="70"/>
    </row>
  </sheetData>
  <mergeCells count="17">
    <mergeCell ref="G33:H33"/>
    <mergeCell ref="G44:H44"/>
    <mergeCell ref="B1:C1"/>
    <mergeCell ref="G55:H55"/>
    <mergeCell ref="G121:H121"/>
    <mergeCell ref="E1:O1"/>
    <mergeCell ref="E34:O34"/>
    <mergeCell ref="G11:H11"/>
    <mergeCell ref="G22:H22"/>
    <mergeCell ref="G132:H132"/>
    <mergeCell ref="G66:H66"/>
    <mergeCell ref="G77:H77"/>
    <mergeCell ref="G88:H88"/>
    <mergeCell ref="G99:H99"/>
    <mergeCell ref="G110:H110"/>
    <mergeCell ref="E100:O100"/>
    <mergeCell ref="E67:O67"/>
  </mergeCells>
  <printOptions horizontalCentered="1"/>
  <pageMargins left="0.4" right="0.4" top="0.4" bottom="0.5" header="0.3" footer="0.3"/>
  <pageSetup scale="52" fitToHeight="0" orientation="landscape" horizontalDpi="4294967293" verticalDpi="200" r:id="rId1"/>
  <headerFooter differentFirst="1">
    <oddFooter>Page &amp;P of &amp;N</oddFooter>
  </headerFooter>
  <ignoredErrors>
    <ignoredError sqref="F132 I132 F121 I121 F11 I11 F22 I22 F33 I33 F44 I44 F55 I55 F66 I66 F77 I77 F88 I88 F99 I99 F110 I110" emptyCellReference="1"/>
  </ignoredErrors>
  <tableParts count="12">
    <tablePart r:id="rId2"/>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4389E3A2B5E14E8AF8742F4BE90FFC" ma:contentTypeVersion="18" ma:contentTypeDescription="Create a new document." ma:contentTypeScope="" ma:versionID="dfd0b027ad71738f3b67cf5ccff93b1c">
  <xsd:schema xmlns:xsd="http://www.w3.org/2001/XMLSchema" xmlns:xs="http://www.w3.org/2001/XMLSchema" xmlns:p="http://schemas.microsoft.com/office/2006/metadata/properties" xmlns:ns1="http://schemas.microsoft.com/sharepoint/v3" xmlns:ns2="0aecdd76-fc00-499e-a1a5-5640324a8e97" xmlns:ns3="891fcf81-1d1d-4491-b247-0359c3a8c06f" targetNamespace="http://schemas.microsoft.com/office/2006/metadata/properties" ma:root="true" ma:fieldsID="949bf58ff179927622a460d77e136ee7" ns1:_="" ns2:_="" ns3:_="">
    <xsd:import namespace="http://schemas.microsoft.com/sharepoint/v3"/>
    <xsd:import namespace="0aecdd76-fc00-499e-a1a5-5640324a8e97"/>
    <xsd:import namespace="891fcf81-1d1d-4491-b247-0359c3a8c0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ecdd76-fc00-499e-a1a5-5640324a8e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d37ae30-1c3a-40e1-94c5-05ea5a1665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1fcf81-1d1d-4491-b247-0359c3a8c0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94ac434-4980-4b2c-96c7-efaac798bb0c}" ma:internalName="TaxCatchAll" ma:showField="CatchAllData" ma:web="891fcf81-1d1d-4491-b247-0359c3a8c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91fcf81-1d1d-4491-b247-0359c3a8c06f" xsi:nil="true"/>
    <lcf76f155ced4ddcb4097134ff3c332f xmlns="0aecdd76-fc00-499e-a1a5-5640324a8e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496032-8DC6-4435-8756-6D647277B229}"/>
</file>

<file path=customXml/itemProps2.xml><?xml version="1.0" encoding="utf-8"?>
<ds:datastoreItem xmlns:ds="http://schemas.openxmlformats.org/officeDocument/2006/customXml" ds:itemID="{E34EBEFC-86D4-468A-B189-2E5A8D298C94}"/>
</file>

<file path=customXml/itemProps3.xml><?xml version="1.0" encoding="utf-8"?>
<ds:datastoreItem xmlns:ds="http://schemas.openxmlformats.org/officeDocument/2006/customXml" ds:itemID="{56E369B7-B3BE-45E6-BC64-2E8FCD4F6143}"/>
</file>

<file path=docProps/app.xml><?xml version="1.0" encoding="utf-8"?>
<Properties xmlns="http://schemas.openxmlformats.org/officeDocument/2006/extended-properties" xmlns:vt="http://schemas.openxmlformats.org/officeDocument/2006/docPropsVTypes">
  <Template>TM04099166</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YEARLY TIMESHEET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Jachelski</dc:creator>
  <cp:lastModifiedBy>Angela Jachelski</cp:lastModifiedBy>
  <dcterms:created xsi:type="dcterms:W3CDTF">2018-05-25T08:57:01Z</dcterms:created>
  <dcterms:modified xsi:type="dcterms:W3CDTF">2022-08-10T17:16:18Z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0x010100234389E3A2B5E14E8AF8742F4BE90FFC</vt:lpwstr>
  </property>
</Properties>
</file>