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429d36784e0038fc/Desktop/OFE documents/"/>
    </mc:Choice>
  </mc:AlternateContent>
  <xr:revisionPtr revIDLastSave="133" documentId="8_{A2C614E6-29A1-4E80-B6A6-57EB38446C68}" xr6:coauthVersionLast="47" xr6:coauthVersionMax="47" xr10:uidLastSave="{8B72C81C-95DA-48F7-A2C2-37C90B386073}"/>
  <bookViews>
    <workbookView xWindow="-108" yWindow="-108" windowWidth="23256" windowHeight="12456" xr2:uid="{00000000-000D-0000-FFFF-FFFF00000000}"/>
  </bookViews>
  <sheets>
    <sheet name="YEARLY TIMESHEET" sheetId="1" r:id="rId1"/>
  </sheets>
  <definedNames>
    <definedName name="Overtime_hrs">SUM('YEARLY TIMESHEET'!$I$11,'YEARLY TIMESHEET'!$I$22,'YEARLY TIMESHEET'!$I$33,'YEARLY TIMESHEET'!$I$44,'YEARLY TIMESHEET'!$I$55,'YEARLY TIMESHEET'!$I$66,'YEARLY TIMESHEET'!$I$77,'YEARLY TIMESHEET'!$I$88,'YEARLY TIMESHEET'!$I$99,'YEARLY TIMESHEET'!$I$110,'YEARLY TIMESHEET'!$I$121,'YEARLY TIMESHEET'!$I$132)</definedName>
    <definedName name="RegularHrs">SUM('YEARLY TIMESHEET'!$F$11,'YEARLY TIMESHEET'!$F$22,'YEARLY TIMESHEET'!$F$33,'YEARLY TIMESHEET'!$F$44,'YEARLY TIMESHEET'!$F$55,'YEARLY TIMESHEET'!$F$66,'YEARLY TIMESHEET'!$F$77,'YEARLY TIMESHEET'!$F$88,'YEARLY TIMESHEET'!$F$99,'YEARLY TIMESHEET'!$F$110,'YEARLY TIMESHEET'!$F$121,'YEARLY TIMESHEET'!$F$132)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32" i="1" l="1"/>
  <c r="E121" i="1"/>
  <c r="E110" i="1"/>
  <c r="E99" i="1"/>
  <c r="E88" i="1"/>
  <c r="E77" i="1"/>
  <c r="E66" i="1"/>
  <c r="E55" i="1"/>
  <c r="E44" i="1"/>
  <c r="E33" i="1"/>
  <c r="E22" i="1"/>
  <c r="E11" i="1"/>
  <c r="G77" i="1" l="1"/>
  <c r="I132" i="1"/>
  <c r="F132" i="1"/>
  <c r="I121" i="1"/>
  <c r="F121" i="1"/>
  <c r="I110" i="1"/>
  <c r="F110" i="1"/>
  <c r="I99" i="1"/>
  <c r="F99" i="1"/>
  <c r="I88" i="1"/>
  <c r="F88" i="1"/>
  <c r="I77" i="1"/>
  <c r="F77" i="1"/>
  <c r="I66" i="1"/>
  <c r="F66" i="1"/>
  <c r="I55" i="1"/>
  <c r="F55" i="1"/>
  <c r="I44" i="1"/>
  <c r="F44" i="1"/>
  <c r="I33" i="1"/>
  <c r="F33" i="1"/>
  <c r="I22" i="1"/>
  <c r="F22" i="1"/>
  <c r="I11" i="1"/>
  <c r="F11" i="1"/>
  <c r="N98" i="1" l="1"/>
  <c r="M98" i="1"/>
  <c r="L98" i="1"/>
  <c r="K98" i="1"/>
  <c r="J98" i="1"/>
  <c r="I98" i="1"/>
  <c r="H98" i="1"/>
  <c r="G98" i="1"/>
  <c r="F98" i="1"/>
  <c r="N87" i="1"/>
  <c r="M87" i="1"/>
  <c r="L87" i="1"/>
  <c r="K87" i="1"/>
  <c r="J87" i="1"/>
  <c r="I87" i="1"/>
  <c r="H87" i="1"/>
  <c r="G87" i="1"/>
  <c r="F87" i="1"/>
  <c r="N131" i="1"/>
  <c r="M131" i="1"/>
  <c r="L131" i="1"/>
  <c r="K131" i="1"/>
  <c r="J131" i="1"/>
  <c r="I131" i="1"/>
  <c r="H131" i="1"/>
  <c r="G131" i="1"/>
  <c r="F131" i="1"/>
  <c r="N120" i="1"/>
  <c r="M120" i="1"/>
  <c r="L120" i="1"/>
  <c r="K120" i="1"/>
  <c r="J120" i="1"/>
  <c r="I120" i="1"/>
  <c r="H120" i="1"/>
  <c r="G120" i="1"/>
  <c r="F120" i="1"/>
  <c r="N109" i="1"/>
  <c r="M109" i="1"/>
  <c r="L109" i="1"/>
  <c r="K109" i="1"/>
  <c r="J109" i="1"/>
  <c r="I109" i="1"/>
  <c r="H109" i="1"/>
  <c r="G109" i="1"/>
  <c r="F109" i="1"/>
  <c r="O131" i="1" l="1"/>
  <c r="O120" i="1"/>
  <c r="O109" i="1"/>
  <c r="O98" i="1"/>
  <c r="O87" i="1"/>
  <c r="O76" i="1"/>
  <c r="N76" i="1"/>
  <c r="M76" i="1"/>
  <c r="L76" i="1"/>
  <c r="K76" i="1"/>
  <c r="J76" i="1"/>
  <c r="I76" i="1"/>
  <c r="H76" i="1"/>
  <c r="G76" i="1"/>
  <c r="F76" i="1"/>
  <c r="O65" i="1"/>
  <c r="N65" i="1"/>
  <c r="M65" i="1"/>
  <c r="L65" i="1"/>
  <c r="K65" i="1"/>
  <c r="J65" i="1"/>
  <c r="I65" i="1"/>
  <c r="H65" i="1"/>
  <c r="G65" i="1"/>
  <c r="F65" i="1"/>
  <c r="O54" i="1"/>
  <c r="N54" i="1"/>
  <c r="M54" i="1"/>
  <c r="L54" i="1"/>
  <c r="K54" i="1"/>
  <c r="J54" i="1"/>
  <c r="I54" i="1"/>
  <c r="H54" i="1"/>
  <c r="G54" i="1"/>
  <c r="F54" i="1"/>
  <c r="O43" i="1"/>
  <c r="N43" i="1"/>
  <c r="M43" i="1"/>
  <c r="L43" i="1"/>
  <c r="K43" i="1"/>
  <c r="J43" i="1"/>
  <c r="I43" i="1"/>
  <c r="H43" i="1"/>
  <c r="G43" i="1"/>
  <c r="F43" i="1"/>
  <c r="O32" i="1"/>
  <c r="N32" i="1"/>
  <c r="M32" i="1"/>
  <c r="L32" i="1"/>
  <c r="K32" i="1"/>
  <c r="J32" i="1"/>
  <c r="I32" i="1"/>
  <c r="H32" i="1"/>
  <c r="G32" i="1"/>
  <c r="F32" i="1"/>
  <c r="O21" i="1"/>
  <c r="N21" i="1"/>
  <c r="M21" i="1"/>
  <c r="L21" i="1"/>
  <c r="K21" i="1"/>
  <c r="J21" i="1"/>
  <c r="I21" i="1"/>
  <c r="H21" i="1"/>
  <c r="G21" i="1"/>
  <c r="F21" i="1"/>
  <c r="O10" i="1"/>
  <c r="N10" i="1"/>
  <c r="M10" i="1"/>
  <c r="L10" i="1"/>
  <c r="K10" i="1"/>
  <c r="J10" i="1"/>
  <c r="I10" i="1"/>
  <c r="H10" i="1"/>
  <c r="G10" i="1"/>
  <c r="F10" i="1"/>
  <c r="C9" i="1" l="1"/>
</calcChain>
</file>

<file path=xl/sharedStrings.xml><?xml version="1.0" encoding="utf-8"?>
<sst xmlns="http://schemas.openxmlformats.org/spreadsheetml/2006/main" count="271" uniqueCount="73">
  <si>
    <t>E-mail:</t>
  </si>
  <si>
    <t>January</t>
  </si>
  <si>
    <t>Week 1</t>
  </si>
  <si>
    <t>Overtime</t>
  </si>
  <si>
    <t>Week 2</t>
  </si>
  <si>
    <t>Week 3</t>
  </si>
  <si>
    <t>Week 4</t>
  </si>
  <si>
    <t>Week 5</t>
  </si>
  <si>
    <t>Monday</t>
  </si>
  <si>
    <t>Tuesday</t>
  </si>
  <si>
    <t>Wednesday</t>
  </si>
  <si>
    <t>Thursday</t>
  </si>
  <si>
    <t>Friday</t>
  </si>
  <si>
    <t>Saturday</t>
  </si>
  <si>
    <t>Sunday</t>
  </si>
  <si>
    <t>February</t>
  </si>
  <si>
    <t>March</t>
  </si>
  <si>
    <t>April</t>
  </si>
  <si>
    <t>May</t>
  </si>
  <si>
    <t>June</t>
  </si>
  <si>
    <t>July</t>
  </si>
  <si>
    <t>August</t>
  </si>
  <si>
    <t>September</t>
  </si>
  <si>
    <t>October</t>
  </si>
  <si>
    <t>November</t>
  </si>
  <si>
    <t>December</t>
  </si>
  <si>
    <t xml:space="preserve">Overtime     </t>
  </si>
  <si>
    <t xml:space="preserve">Overtime    </t>
  </si>
  <si>
    <t xml:space="preserve">Overtime   </t>
  </si>
  <si>
    <t xml:space="preserve">Overtime  </t>
  </si>
  <si>
    <t>Overtime  2</t>
  </si>
  <si>
    <t>Enter Phone number in cell C5. Next instruction is in cell A9.</t>
  </si>
  <si>
    <t xml:space="preserve">April, May, June second quarter heading is in cell E34. </t>
  </si>
  <si>
    <t>Annual total overtime hours are auto calculated in cell C10.</t>
  </si>
  <si>
    <t>Enter regular and overtime hours in February table starting in cell E13. Next instruction is in cell A22.</t>
  </si>
  <si>
    <t>Enter regular and overtime hours in March table starting in cell E24. Next instruction is in cell A33.</t>
  </si>
  <si>
    <t>Enter regular and overtime hours for April in table starting in cell E35. Next instruction is in cell A44.</t>
  </si>
  <si>
    <t>Enter regular and overtime hours for May in table starting in cell E46. Next instruction is in cell A55.</t>
  </si>
  <si>
    <t xml:space="preserve">Overtime </t>
  </si>
  <si>
    <t>Enter regular and overtime hours for July in table starting in cell E68. Next instruction is in cell A77.</t>
  </si>
  <si>
    <t>Enter regular and overtime hours for June in table starting in cell E57. Next instruction is in cell A66.</t>
  </si>
  <si>
    <t>Enter regular and overtime hours for September in table starting in cell E90. Next instruction is in cell A99.</t>
  </si>
  <si>
    <t>Enter regular and overtime hours for August in table starting in cell E79. Next instruction is in cell A88.</t>
  </si>
  <si>
    <t>Enter regular and overtime hours for October in table starting in cell E101. Next instruction is in cell A110.</t>
  </si>
  <si>
    <t>Enter regular and overtime hours for November in table starting in cell E112. Next instruction is in cell A121.</t>
  </si>
  <si>
    <t>Enter regular and overtime hours for December in table starting in cell E123. Next instruction is in cell A132.</t>
  </si>
  <si>
    <t xml:space="preserve">July, August, September third quarter heading is in cell E67. </t>
  </si>
  <si>
    <t xml:space="preserve">October, November, December fourth quarter heading is in cell E100. </t>
  </si>
  <si>
    <t>Create a daily, weekly, monthly, or yearly Employee time sheet in this worksheet. 
Helpful instructions for how to use this workbook are in cells in this column. Arrow down to get started.
Title of this worksheet is in cell at right and January, February, March quarter heading is in cell E1.</t>
  </si>
  <si>
    <t>Enter Employee Name in cell C2 and regular and overtime hours in January table starting in cell E2.</t>
  </si>
  <si>
    <t>Enter Manager name in cell C3.</t>
  </si>
  <si>
    <t>Enter E-mail address in cell C4.</t>
  </si>
  <si>
    <t>Annual total regular hours are auto calculated in cell C9.</t>
  </si>
  <si>
    <t>Annual overall total hours are auto calculated in cell C11. January total regular hours in cell F11 and January total overtime hours in cell I11 are auto calculated.  Next instruction is in cell A13.</t>
  </si>
  <si>
    <t>February total regular hours in cell F22 and February total overtime hours in cell I22 are auto calculated. Next instruction is in cell A24.</t>
  </si>
  <si>
    <t>March total regular hours in cell F33 and March total overtime hours in cell I33 are auto calculated.</t>
  </si>
  <si>
    <t>April total regular hours in cell F44 and April total overtime hours are in cell I44 auto calculated. Next instruction is in cell A46.</t>
  </si>
  <si>
    <t>May total regular hours in cell F55 and May total overtime hours in cell I55 are auto calculated. Next instruction is in cell A57.</t>
  </si>
  <si>
    <t>June total regular hours in cell F66 and June total overtime hours in cell I66 are auto calculated.</t>
  </si>
  <si>
    <t>July total regular hours in cell F77 and July total overtime hours in cell I77 are auto calculated. Next instruction is in cell A79.</t>
  </si>
  <si>
    <t>December total regular hours in cell F132 and December total overtime hours in cell I132 are auto calculated.</t>
  </si>
  <si>
    <t>November total regular hours in cell F121 and November total overtime hours in cell I121 are auto calculated. Next instruction is in cell A123.</t>
  </si>
  <si>
    <t>October total regular hours in cell F110 and October total overtime hours in cell I110 are auto calculated. Next instruction is in cell A112.</t>
  </si>
  <si>
    <t>September total regular hours in cell F99 and September total overtime hours in cell I99 are auto calculated.</t>
  </si>
  <si>
    <t>August total regular hours in cell F88 and August total overtime hours in cell I88 are auto calculated. Next instruction is in cell A90.</t>
  </si>
  <si>
    <t>Total weekly days</t>
  </si>
  <si>
    <t>Completed Field Days</t>
  </si>
  <si>
    <t>Student Name:</t>
  </si>
  <si>
    <t>Field Instructor:</t>
  </si>
  <si>
    <t>Enter dates of leave days used</t>
  </si>
  <si>
    <r>
      <rPr>
        <b/>
        <sz val="12"/>
        <color rgb="FFFF8B8B"/>
        <rFont val="Arial Black"/>
        <family val="2"/>
        <scheme val="major"/>
      </rPr>
      <t xml:space="preserve">   UMB Office of Field Education Student Time Record  </t>
    </r>
    <r>
      <rPr>
        <b/>
        <sz val="12"/>
        <color theme="0"/>
        <rFont val="Arial Black"/>
        <family val="2"/>
        <scheme val="major"/>
      </rPr>
      <t xml:space="preserve">             Reminders: Enter (1) for full day, (.5) for half day.                                     If needed, students may use up to three leave days per academic year           document the date of leave days in box C13</t>
    </r>
  </si>
  <si>
    <t>Total Days:</t>
  </si>
  <si>
    <t>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</si>
</sst>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_);\(#,##0.0\)"/>
  </numFmts>
  <fonts count="15" x14ac:knownFonts="1">
    <font>
      <sz val="10"/>
      <color theme="1" tint="0.14996795556505021"/>
      <name val="Arial"/>
      <family val="2"/>
      <scheme val="minor"/>
    </font>
    <font>
      <sz val="11"/>
      <color theme="1"/>
      <name val="Arial"/>
      <family val="2"/>
      <scheme val="minor"/>
    </font>
    <font>
      <sz val="10"/>
      <color theme="3"/>
      <name val="Arial Black"/>
      <family val="2"/>
      <scheme val="major"/>
    </font>
    <font>
      <sz val="9"/>
      <color theme="3"/>
      <name val="Arial Black"/>
      <family val="2"/>
      <scheme val="major"/>
    </font>
    <font>
      <sz val="10"/>
      <color theme="1"/>
      <name val="Arial"/>
      <family val="2"/>
      <scheme val="minor"/>
    </font>
    <font>
      <b/>
      <sz val="12"/>
      <color theme="0"/>
      <name val="Arial Black"/>
      <family val="2"/>
      <scheme val="major"/>
    </font>
    <font>
      <b/>
      <sz val="30"/>
      <color theme="5"/>
      <name val="Arial Black"/>
      <family val="2"/>
      <scheme val="major"/>
    </font>
    <font>
      <sz val="9"/>
      <color theme="5"/>
      <name val="Arial Black"/>
      <family val="2"/>
      <scheme val="major"/>
    </font>
    <font>
      <b/>
      <sz val="9"/>
      <color theme="5"/>
      <name val="Arial"/>
      <family val="2"/>
      <scheme val="minor"/>
    </font>
    <font>
      <sz val="10"/>
      <color theme="1" tint="0.14996795556505021"/>
      <name val="Arial"/>
      <family val="2"/>
      <scheme val="minor"/>
    </font>
    <font>
      <sz val="11"/>
      <color theme="0"/>
      <name val="Arial"/>
      <family val="2"/>
      <scheme val="minor"/>
    </font>
    <font>
      <sz val="9"/>
      <color theme="3" tint="-0.24994659260841701"/>
      <name val="Arial Black"/>
      <family val="2"/>
      <scheme val="major"/>
    </font>
    <font>
      <sz val="10"/>
      <color theme="3" tint="-0.249977111117893"/>
      <name val="Arial"/>
      <family val="2"/>
      <scheme val="minor"/>
    </font>
    <font>
      <b/>
      <sz val="12"/>
      <color rgb="FFFF8B8B"/>
      <name val="Arial Black"/>
      <family val="2"/>
      <scheme val="major"/>
    </font>
    <font>
      <sz val="10"/>
      <color rgb="FFFF8B8B"/>
      <name val="Arial"/>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5"/>
        <bgColor indexed="64"/>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3" tint="-0.24994659260841701"/>
        <bgColor indexed="64"/>
      </patternFill>
    </fill>
    <fill>
      <patternFill patternType="solid">
        <fgColor theme="3" tint="-0.249977111117893"/>
        <bgColor indexed="64"/>
      </patternFill>
    </fill>
  </fills>
  <borders count="18">
    <border>
      <left/>
      <right/>
      <top/>
      <bottom/>
      <diagonal/>
    </border>
    <border>
      <left/>
      <right/>
      <top/>
      <bottom style="medium">
        <color theme="5"/>
      </bottom>
      <diagonal/>
    </border>
    <border>
      <left/>
      <right/>
      <top/>
      <bottom style="thin">
        <color theme="3"/>
      </bottom>
      <diagonal/>
    </border>
    <border>
      <left/>
      <right/>
      <top/>
      <bottom style="medium">
        <color theme="3"/>
      </bottom>
      <diagonal/>
    </border>
    <border>
      <left/>
      <right style="medium">
        <color theme="3"/>
      </right>
      <top style="medium">
        <color theme="3"/>
      </top>
      <bottom style="thin">
        <color theme="3"/>
      </bottom>
      <diagonal/>
    </border>
    <border>
      <left/>
      <right style="medium">
        <color theme="3"/>
      </right>
      <top/>
      <bottom style="medium">
        <color theme="3"/>
      </bottom>
      <diagonal/>
    </border>
    <border>
      <left/>
      <right style="medium">
        <color theme="3"/>
      </right>
      <top/>
      <bottom/>
      <diagonal/>
    </border>
    <border>
      <left/>
      <right/>
      <top style="medium">
        <color theme="3"/>
      </top>
      <bottom/>
      <diagonal/>
    </border>
    <border>
      <left/>
      <right/>
      <top style="medium">
        <color theme="5"/>
      </top>
      <bottom style="medium">
        <color theme="5"/>
      </bottom>
      <diagonal/>
    </border>
    <border>
      <left style="medium">
        <color theme="3"/>
      </left>
      <right/>
      <top/>
      <bottom/>
      <diagonal/>
    </border>
    <border>
      <left/>
      <right/>
      <top/>
      <bottom style="thick">
        <color theme="3" tint="0.39994506668294322"/>
      </bottom>
      <diagonal/>
    </border>
    <border>
      <left style="medium">
        <color theme="3"/>
      </left>
      <right/>
      <top/>
      <bottom style="medium">
        <color theme="3"/>
      </bottom>
      <diagonal/>
    </border>
    <border>
      <left style="medium">
        <color theme="3" tint="-0.24994659260841701"/>
      </left>
      <right/>
      <top/>
      <bottom style="thick">
        <color theme="3" tint="0.39994506668294322"/>
      </bottom>
      <diagonal/>
    </border>
    <border>
      <left style="medium">
        <color theme="3" tint="-0.24994659260841701"/>
      </left>
      <right/>
      <top/>
      <bottom/>
      <diagonal/>
    </border>
    <border>
      <left style="medium">
        <color theme="3"/>
      </left>
      <right/>
      <top style="medium">
        <color theme="5"/>
      </top>
      <bottom/>
      <diagonal/>
    </border>
    <border>
      <left/>
      <right style="medium">
        <color theme="3" tint="-0.24994659260841701"/>
      </right>
      <top/>
      <bottom style="thick">
        <color theme="3" tint="0.39994506668294322"/>
      </bottom>
      <diagonal/>
    </border>
    <border>
      <left/>
      <right/>
      <top/>
      <bottom style="thick">
        <color theme="9"/>
      </bottom>
      <diagonal/>
    </border>
    <border>
      <left style="medium">
        <color theme="3" tint="-0.24994659260841701"/>
      </left>
      <right/>
      <top/>
      <bottom style="thick">
        <color theme="9"/>
      </bottom>
      <diagonal/>
    </border>
  </borders>
  <cellStyleXfs count="13">
    <xf numFmtId="0" fontId="0" fillId="0" borderId="0">
      <alignment wrapText="1"/>
    </xf>
    <xf numFmtId="0" fontId="6" fillId="7" borderId="10" applyNumberFormat="0" applyAlignment="0" applyProtection="0"/>
    <xf numFmtId="0" fontId="5" fillId="7" borderId="12" applyNumberFormat="0" applyProtection="0">
      <alignment horizontal="center"/>
    </xf>
    <xf numFmtId="0" fontId="2" fillId="0" borderId="1" applyNumberFormat="0" applyProtection="0">
      <alignment horizontal="right" vertical="center"/>
    </xf>
    <xf numFmtId="0" fontId="11" fillId="3" borderId="0" applyNumberFormat="0" applyBorder="0" applyAlignment="0" applyProtection="0"/>
    <xf numFmtId="0" fontId="11" fillId="3" borderId="0" applyNumberFormat="0" applyBorder="0" applyAlignment="0" applyProtection="0"/>
    <xf numFmtId="0" fontId="8" fillId="7" borderId="1"/>
    <xf numFmtId="0" fontId="7" fillId="7" borderId="0" applyBorder="0" applyProtection="0"/>
    <xf numFmtId="165" fontId="9" fillId="0" borderId="0" applyFont="0" applyFill="0" applyBorder="0" applyAlignment="0" applyProtection="0"/>
    <xf numFmtId="0" fontId="10" fillId="4" borderId="0" applyNumberFormat="0" applyFont="0" applyBorder="0" applyAlignment="0" applyProtection="0"/>
    <xf numFmtId="0" fontId="1" fillId="5" borderId="0" applyNumberFormat="0" applyFont="0" applyBorder="0" applyAlignment="0" applyProtection="0"/>
    <xf numFmtId="0" fontId="10" fillId="6" borderId="0" applyNumberFormat="0" applyFont="0" applyBorder="0" applyAlignment="0" applyProtection="0"/>
    <xf numFmtId="0" fontId="11" fillId="0" borderId="0" applyFill="0" applyBorder="0"/>
  </cellStyleXfs>
  <cellXfs count="88">
    <xf numFmtId="0" fontId="0" fillId="0" borderId="0" xfId="0">
      <alignment wrapText="1"/>
    </xf>
    <xf numFmtId="0" fontId="2" fillId="0" borderId="1" xfId="3">
      <alignment horizontal="right" vertical="center"/>
    </xf>
    <xf numFmtId="164" fontId="0" fillId="0" borderId="0" xfId="0" applyNumberFormat="1">
      <alignment wrapText="1"/>
    </xf>
    <xf numFmtId="0" fontId="0" fillId="0" borderId="0" xfId="0" applyFill="1">
      <alignment wrapText="1"/>
    </xf>
    <xf numFmtId="0" fontId="11" fillId="0" borderId="0" xfId="4" applyFill="1"/>
    <xf numFmtId="0" fontId="11" fillId="2" borderId="0" xfId="4" applyFill="1"/>
    <xf numFmtId="164" fontId="0" fillId="2" borderId="0" xfId="0" applyNumberFormat="1" applyFill="1">
      <alignment wrapText="1"/>
    </xf>
    <xf numFmtId="0" fontId="11" fillId="2" borderId="0" xfId="4" applyFill="1" applyBorder="1"/>
    <xf numFmtId="164" fontId="0" fillId="2" borderId="0" xfId="0" applyNumberFormat="1" applyFill="1" applyBorder="1">
      <alignment wrapText="1"/>
    </xf>
    <xf numFmtId="0" fontId="11" fillId="3" borderId="2" xfId="4" applyFill="1" applyBorder="1"/>
    <xf numFmtId="0" fontId="11" fillId="3" borderId="0" xfId="5" applyBorder="1"/>
    <xf numFmtId="164" fontId="0" fillId="0" borderId="0" xfId="0" applyNumberFormat="1" applyFill="1">
      <alignment wrapText="1"/>
    </xf>
    <xf numFmtId="0" fontId="2" fillId="0" borderId="1" xfId="3" applyAlignment="1">
      <alignment horizontal="right" vertical="center"/>
    </xf>
    <xf numFmtId="164" fontId="0" fillId="2" borderId="0" xfId="0" applyNumberFormat="1" applyFill="1" applyAlignment="1">
      <alignment horizontal="right"/>
    </xf>
    <xf numFmtId="164" fontId="0" fillId="0" borderId="0" xfId="0" applyNumberFormat="1" applyAlignment="1">
      <alignment horizontal="right"/>
    </xf>
    <xf numFmtId="164" fontId="0" fillId="2" borderId="0" xfId="0" applyNumberFormat="1" applyFill="1" applyBorder="1" applyAlignment="1">
      <alignment horizontal="right"/>
    </xf>
    <xf numFmtId="0" fontId="11" fillId="3" borderId="0" xfId="5" applyBorder="1" applyAlignment="1">
      <alignment horizontal="right"/>
    </xf>
    <xf numFmtId="164" fontId="0" fillId="0" borderId="0" xfId="0" applyNumberFormat="1" applyFill="1" applyAlignment="1">
      <alignment horizontal="right"/>
    </xf>
    <xf numFmtId="0" fontId="0" fillId="3" borderId="2" xfId="0" applyFill="1" applyBorder="1" applyAlignment="1">
      <alignment horizontal="right"/>
    </xf>
    <xf numFmtId="0" fontId="0" fillId="3" borderId="4" xfId="0" applyFill="1" applyBorder="1" applyAlignment="1">
      <alignment horizontal="right"/>
    </xf>
    <xf numFmtId="0" fontId="11" fillId="3" borderId="6" xfId="5" applyBorder="1" applyAlignment="1">
      <alignment horizontal="right"/>
    </xf>
    <xf numFmtId="0" fontId="8" fillId="7" borderId="1" xfId="6" applyAlignment="1">
      <alignment horizontal="right"/>
    </xf>
    <xf numFmtId="0" fontId="8" fillId="7" borderId="1" xfId="6"/>
    <xf numFmtId="0" fontId="2" fillId="0" borderId="1" xfId="3" applyBorder="1" applyAlignment="1">
      <alignment horizontal="right" vertical="center"/>
    </xf>
    <xf numFmtId="164" fontId="0" fillId="0" borderId="0" xfId="0" applyNumberFormat="1" applyBorder="1" applyAlignment="1">
      <alignment horizontal="right"/>
    </xf>
    <xf numFmtId="164" fontId="0" fillId="0" borderId="3" xfId="0" applyNumberFormat="1" applyFill="1" applyBorder="1">
      <alignment wrapText="1"/>
    </xf>
    <xf numFmtId="164" fontId="0" fillId="0" borderId="3" xfId="0" applyNumberFormat="1" applyFill="1" applyBorder="1" applyAlignment="1">
      <alignment horizontal="right"/>
    </xf>
    <xf numFmtId="164" fontId="0" fillId="0" borderId="5" xfId="0" applyNumberFormat="1" applyFill="1" applyBorder="1" applyAlignment="1">
      <alignment horizontal="right"/>
    </xf>
    <xf numFmtId="165" fontId="0" fillId="0" borderId="0" xfId="8" applyFont="1" applyFill="1" applyBorder="1"/>
    <xf numFmtId="165" fontId="0" fillId="0" borderId="0" xfId="8" applyFont="1" applyFill="1" applyBorder="1" applyAlignment="1">
      <alignment horizontal="right"/>
    </xf>
    <xf numFmtId="0" fontId="2" fillId="0" borderId="1" xfId="3" applyAlignment="1">
      <alignment horizontal="left" vertical="center"/>
    </xf>
    <xf numFmtId="0" fontId="11" fillId="0" borderId="0" xfId="12" applyFill="1" applyBorder="1"/>
    <xf numFmtId="0" fontId="0" fillId="8" borderId="0" xfId="0" applyFill="1">
      <alignment wrapText="1"/>
    </xf>
    <xf numFmtId="0" fontId="11" fillId="8" borderId="0" xfId="4" applyFill="1" applyBorder="1"/>
    <xf numFmtId="0" fontId="7" fillId="8" borderId="0" xfId="7" applyFill="1"/>
    <xf numFmtId="0" fontId="8" fillId="8" borderId="1" xfId="6" applyFill="1"/>
    <xf numFmtId="0" fontId="11" fillId="8" borderId="0" xfId="4" applyFill="1" applyBorder="1" applyAlignment="1">
      <alignment horizontal="left"/>
    </xf>
    <xf numFmtId="0" fontId="0" fillId="8" borderId="0" xfId="0" applyFill="1" applyBorder="1">
      <alignment wrapText="1"/>
    </xf>
    <xf numFmtId="0" fontId="8" fillId="8" borderId="1" xfId="6" applyFill="1" applyAlignment="1">
      <alignment horizontal="right"/>
    </xf>
    <xf numFmtId="0" fontId="8" fillId="8" borderId="8" xfId="6" applyFill="1" applyBorder="1" applyAlignment="1">
      <alignment horizontal="right"/>
    </xf>
    <xf numFmtId="0" fontId="0" fillId="8" borderId="0" xfId="0" applyFill="1" applyBorder="1" applyAlignment="1">
      <alignment horizontal="left"/>
    </xf>
    <xf numFmtId="0" fontId="0" fillId="8" borderId="6" xfId="0" applyFill="1" applyBorder="1" applyAlignment="1">
      <alignment horizontal="left"/>
    </xf>
    <xf numFmtId="0" fontId="0" fillId="8" borderId="6" xfId="0" applyFill="1" applyBorder="1">
      <alignment wrapText="1"/>
    </xf>
    <xf numFmtId="0" fontId="7" fillId="8" borderId="0" xfId="7" applyFill="1" applyAlignment="1">
      <alignment horizontal="left"/>
    </xf>
    <xf numFmtId="0" fontId="4" fillId="8" borderId="0" xfId="0" applyFont="1" applyFill="1">
      <alignment wrapText="1"/>
    </xf>
    <xf numFmtId="164" fontId="0" fillId="0" borderId="3" xfId="0" applyNumberFormat="1" applyBorder="1">
      <alignment wrapText="1"/>
    </xf>
    <xf numFmtId="164" fontId="0" fillId="0" borderId="3" xfId="0" applyNumberFormat="1" applyBorder="1" applyAlignment="1">
      <alignment horizontal="right"/>
    </xf>
    <xf numFmtId="164" fontId="0" fillId="0" borderId="5" xfId="0" applyNumberFormat="1" applyBorder="1" applyAlignment="1">
      <alignment horizontal="right"/>
    </xf>
    <xf numFmtId="0" fontId="11" fillId="0" borderId="11" xfId="0" applyFont="1" applyFill="1" applyBorder="1">
      <alignment wrapText="1"/>
    </xf>
    <xf numFmtId="0" fontId="2" fillId="0" borderId="1" xfId="3" applyFill="1" applyAlignment="1">
      <alignment horizontal="left" vertical="center"/>
    </xf>
    <xf numFmtId="165" fontId="3" fillId="3" borderId="0" xfId="8" applyFont="1" applyFill="1" applyBorder="1"/>
    <xf numFmtId="165" fontId="3" fillId="3" borderId="0" xfId="8" applyFont="1" applyFill="1" applyBorder="1" applyAlignment="1">
      <alignment horizontal="center"/>
    </xf>
    <xf numFmtId="165" fontId="3" fillId="3" borderId="2" xfId="8" applyFont="1" applyFill="1" applyBorder="1"/>
    <xf numFmtId="165" fontId="3" fillId="3" borderId="2" xfId="8" applyFont="1" applyFill="1" applyBorder="1" applyAlignment="1">
      <alignment horizontal="center"/>
    </xf>
    <xf numFmtId="165" fontId="11" fillId="3" borderId="0" xfId="8" applyFont="1" applyFill="1" applyBorder="1"/>
    <xf numFmtId="165" fontId="11" fillId="3" borderId="0" xfId="8" applyFont="1" applyFill="1" applyBorder="1" applyAlignment="1">
      <alignment horizontal="center"/>
    </xf>
    <xf numFmtId="0" fontId="11" fillId="3" borderId="9" xfId="5" applyFont="1" applyBorder="1"/>
    <xf numFmtId="0" fontId="12" fillId="8" borderId="0" xfId="0" applyFont="1" applyFill="1" applyAlignment="1">
      <alignment wrapText="1"/>
    </xf>
    <xf numFmtId="0" fontId="12" fillId="8" borderId="0" xfId="0" applyFont="1" applyFill="1" applyAlignment="1"/>
    <xf numFmtId="0" fontId="12" fillId="8" borderId="0" xfId="0" applyFont="1" applyFill="1" applyAlignment="1">
      <alignment horizontal="center"/>
    </xf>
    <xf numFmtId="0" fontId="11" fillId="0" borderId="14" xfId="0" applyFont="1" applyFill="1" applyBorder="1">
      <alignment wrapText="1"/>
    </xf>
    <xf numFmtId="164" fontId="0" fillId="0" borderId="0" xfId="0" applyNumberFormat="1" applyFill="1" applyBorder="1" applyAlignment="1">
      <alignment horizontal="right"/>
    </xf>
    <xf numFmtId="0" fontId="12" fillId="8" borderId="0" xfId="0" applyFont="1" applyFill="1" applyAlignment="1">
      <alignment vertical="center"/>
    </xf>
    <xf numFmtId="0" fontId="0" fillId="8" borderId="0" xfId="0" applyFill="1" applyAlignment="1">
      <alignment vertical="center" wrapText="1"/>
    </xf>
    <xf numFmtId="0" fontId="0" fillId="8" borderId="0" xfId="0" applyFill="1" applyBorder="1" applyAlignment="1">
      <alignment vertical="center" wrapText="1"/>
    </xf>
    <xf numFmtId="0" fontId="0" fillId="0" borderId="0" xfId="0" applyAlignment="1">
      <alignment vertical="center" wrapText="1"/>
    </xf>
    <xf numFmtId="0" fontId="0" fillId="8" borderId="6" xfId="0" applyFill="1" applyBorder="1" applyAlignment="1">
      <alignment vertical="center" wrapText="1"/>
    </xf>
    <xf numFmtId="165" fontId="11" fillId="3" borderId="0" xfId="5" applyNumberFormat="1" applyBorder="1"/>
    <xf numFmtId="165" fontId="11" fillId="3" borderId="0" xfId="5" applyNumberFormat="1" applyBorder="1" applyAlignment="1">
      <alignment horizontal="center"/>
    </xf>
    <xf numFmtId="0" fontId="11" fillId="3" borderId="0" xfId="5" applyBorder="1" applyAlignment="1">
      <alignment wrapText="1"/>
    </xf>
    <xf numFmtId="0" fontId="0" fillId="8" borderId="0" xfId="0" applyFill="1" applyBorder="1" applyAlignment="1">
      <alignment horizontal="right"/>
    </xf>
    <xf numFmtId="0" fontId="0" fillId="8" borderId="6" xfId="0" applyFill="1" applyBorder="1" applyAlignment="1">
      <alignment horizontal="right"/>
    </xf>
    <xf numFmtId="0" fontId="7" fillId="8" borderId="0" xfId="7" applyFill="1" applyBorder="1"/>
    <xf numFmtId="0" fontId="5" fillId="8" borderId="17" xfId="2" applyFill="1" applyBorder="1">
      <alignment horizontal="center"/>
    </xf>
    <xf numFmtId="0" fontId="0" fillId="8" borderId="0" xfId="0" applyFill="1" applyAlignment="1">
      <alignment horizontal="right"/>
    </xf>
    <xf numFmtId="0" fontId="0" fillId="8" borderId="0" xfId="9" applyFont="1" applyFill="1"/>
    <xf numFmtId="0" fontId="7" fillId="8" borderId="0" xfId="7" applyFill="1" applyAlignment="1">
      <alignment wrapText="1"/>
    </xf>
    <xf numFmtId="16" fontId="8" fillId="8" borderId="1" xfId="6" applyNumberFormat="1" applyFill="1"/>
    <xf numFmtId="0" fontId="11" fillId="3" borderId="7" xfId="5" applyBorder="1" applyAlignment="1">
      <alignment horizontal="right"/>
    </xf>
    <xf numFmtId="0" fontId="5" fillId="8" borderId="12" xfId="2" applyFill="1" applyBorder="1" applyAlignment="1">
      <alignment horizontal="center" vertical="center"/>
    </xf>
    <xf numFmtId="0" fontId="5" fillId="8" borderId="10" xfId="2" applyFill="1" applyBorder="1" applyAlignment="1">
      <alignment horizontal="center" vertical="center"/>
    </xf>
    <xf numFmtId="0" fontId="5" fillId="8" borderId="15" xfId="2" applyFill="1" applyBorder="1" applyAlignment="1">
      <alignment horizontal="center" vertical="center"/>
    </xf>
    <xf numFmtId="0" fontId="5" fillId="7" borderId="13" xfId="2" applyBorder="1">
      <alignment horizontal="center"/>
    </xf>
    <xf numFmtId="0" fontId="6" fillId="8" borderId="16" xfId="1" applyFill="1" applyBorder="1" applyAlignment="1">
      <alignment horizontal="center" wrapText="1"/>
    </xf>
    <xf numFmtId="0" fontId="5" fillId="7" borderId="17" xfId="2" applyBorder="1" applyAlignment="1">
      <alignment horizontal="center" wrapText="1"/>
    </xf>
    <xf numFmtId="0" fontId="5" fillId="7" borderId="12" xfId="2">
      <alignment horizontal="center"/>
    </xf>
    <xf numFmtId="0" fontId="11" fillId="3" borderId="7" xfId="4" applyFill="1" applyBorder="1" applyAlignment="1">
      <alignment horizontal="right"/>
    </xf>
    <xf numFmtId="0" fontId="14" fillId="8" borderId="1" xfId="0" applyFont="1" applyFill="1" applyBorder="1" applyAlignment="1">
      <alignment wrapText="1"/>
    </xf>
  </cellXfs>
  <cellStyles count="13">
    <cellStyle name="20% - Accent6" xfId="10" builtinId="50" customBuiltin="1"/>
    <cellStyle name="60% - Accent6" xfId="11" builtinId="52" customBuiltin="1"/>
    <cellStyle name="Accent6" xfId="9" builtinId="49" customBuiltin="1"/>
    <cellStyle name="Comma" xfId="8" builtinId="3" customBuiltin="1"/>
    <cellStyle name="EmployeeInfo" xfId="6" xr:uid="{00000000-0005-0000-0000-000004000000}"/>
    <cellStyle name="EmployeeInfoLabels" xfId="7" xr:uid="{00000000-0005-0000-0000-000005000000}"/>
    <cellStyle name="Heading 1" xfId="1" builtinId="16" customBuiltin="1"/>
    <cellStyle name="Heading 2" xfId="2" builtinId="17" customBuiltin="1"/>
    <cellStyle name="Heading 3" xfId="3" builtinId="18" customBuiltin="1"/>
    <cellStyle name="Heading 4" xfId="4" builtinId="19" customBuiltin="1"/>
    <cellStyle name="Monthly Totals" xfId="5" xr:uid="{00000000-0005-0000-0000-00000A000000}"/>
    <cellStyle name="Normal" xfId="0" builtinId="0" customBuiltin="1"/>
    <cellStyle name="Table column 1" xfId="12" xr:uid="{00000000-0005-0000-0000-00000C000000}"/>
  </cellStyles>
  <dxfs count="259">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style="medium">
          <color theme="5"/>
        </top>
        <bottom/>
      </border>
    </dxf>
    <dxf>
      <border outline="0">
        <left style="medium">
          <color theme="3"/>
        </left>
        <right style="medium">
          <color theme="3"/>
        </right>
        <bottom style="medium">
          <color theme="3"/>
        </bottom>
      </border>
    </dxf>
    <dxf>
      <border outline="0">
        <bottom style="medium">
          <color theme="5"/>
        </bottom>
      </border>
    </dxf>
    <dxf>
      <alignment horizontal="right" vertical="center"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style="medium">
          <color theme="5"/>
        </top>
        <bottom/>
      </border>
    </dxf>
    <dxf>
      <border outline="0">
        <left style="medium">
          <color theme="3"/>
        </left>
        <right style="medium">
          <color theme="3"/>
        </right>
        <bottom style="medium">
          <color theme="3"/>
        </bottom>
      </border>
    </dxf>
    <dxf>
      <border outline="0">
        <bottom style="medium">
          <color theme="5"/>
        </bottom>
      </border>
    </dxf>
    <dxf>
      <alignment horizontal="right" vertical="center"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style="medium">
          <color theme="5"/>
        </top>
        <bottom/>
      </border>
    </dxf>
    <dxf>
      <border outline="0">
        <right style="medium">
          <color theme="3"/>
        </right>
        <bottom style="medium">
          <color theme="3"/>
        </bottom>
      </border>
    </dxf>
    <dxf>
      <border outline="0">
        <bottom style="medium">
          <color theme="5"/>
        </bottom>
      </border>
    </dxf>
    <dxf>
      <alignment horizontal="right" vertical="center"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style="medium">
          <color theme="5"/>
        </top>
        <bottom/>
      </border>
    </dxf>
    <dxf>
      <border outline="0">
        <left style="medium">
          <color theme="3"/>
        </left>
        <right style="medium">
          <color theme="3"/>
        </right>
        <bottom style="medium">
          <color theme="3"/>
        </bottom>
      </border>
    </dxf>
    <dxf>
      <border outline="0">
        <bottom style="medium">
          <color theme="5"/>
        </bottom>
      </border>
    </dxf>
    <dxf>
      <alignment horizontal="right" vertical="center" textRotation="0" wrapText="0"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style="medium">
          <color theme="5"/>
        </top>
        <bottom/>
      </border>
    </dxf>
    <dxf>
      <border outline="0">
        <left style="medium">
          <color theme="3"/>
        </left>
        <right style="medium">
          <color theme="3"/>
        </right>
        <bottom style="medium">
          <color theme="3"/>
        </bottom>
      </border>
    </dxf>
    <dxf>
      <border outline="0">
        <bottom style="medium">
          <color theme="5"/>
        </bottom>
      </border>
    </dxf>
    <dxf>
      <alignment horizontal="right" vertical="center"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border diagonalUp="0" diagonalDown="0" outline="0">
        <left/>
        <right/>
        <top/>
        <bottom style="medium">
          <color theme="3"/>
        </bottom>
      </border>
    </dxf>
    <dxf>
      <numFmt numFmtId="164" formatCode="#,##0.0"/>
      <fill>
        <patternFill patternType="solid">
          <fgColor indexed="64"/>
          <bgColor theme="0" tint="-4.9989318521683403E-2"/>
        </patternFill>
      </fill>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bottom style="medium">
          <color theme="3"/>
        </bottom>
      </border>
    </dxf>
    <dxf>
      <fill>
        <patternFill patternType="solid">
          <fgColor indexed="64"/>
          <bgColor theme="0" tint="-4.9989318521683403E-2"/>
        </patternFill>
      </fill>
    </dxf>
    <dxf>
      <numFmt numFmtId="164" formatCode="#,##0.0"/>
      <alignment horizontal="right" vertical="bottom" textRotation="0" wrapText="0" indent="0" justifyLastLine="0" shrinkToFit="0" readingOrder="0"/>
    </dxf>
    <dxf>
      <border outline="0">
        <left style="medium">
          <color theme="3"/>
        </left>
        <right style="medium">
          <color theme="3"/>
        </right>
        <top style="thick">
          <color theme="3" tint="0.39994506668294322"/>
        </top>
        <bottom style="medium">
          <color theme="5"/>
        </bottom>
      </border>
    </dxf>
    <dxf>
      <fill>
        <patternFill patternType="solid">
          <fgColor indexed="64"/>
          <bgColor theme="0" tint="-4.9989318521683403E-2"/>
        </patternFill>
      </fill>
      <alignment horizontal="right" vertical="bottom" textRotation="0" wrapText="0" indent="0" justifyLastLine="0" shrinkToFit="0" readingOrder="0"/>
    </dxf>
    <dxf>
      <border outline="0">
        <bottom style="medium">
          <color theme="5"/>
        </bottom>
      </border>
    </dxf>
    <dxf>
      <alignment horizontal="right" vertical="center"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border diagonalUp="0" diagonalDown="0" outline="0">
        <left/>
        <right/>
        <top/>
        <bottom style="medium">
          <color theme="3"/>
        </bottom>
      </border>
    </dxf>
    <dxf>
      <numFmt numFmtId="164" formatCode="#,##0.0"/>
      <fill>
        <patternFill patternType="solid">
          <fgColor indexed="64"/>
          <bgColor theme="0" tint="-4.9989318521683403E-2"/>
        </patternFill>
      </fill>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bottom style="medium">
          <color theme="3"/>
        </bottom>
      </border>
    </dxf>
    <dxf>
      <fill>
        <patternFill patternType="solid">
          <fgColor indexed="64"/>
          <bgColor theme="0" tint="-4.9989318521683403E-2"/>
        </patternFill>
      </fill>
    </dxf>
    <dxf>
      <numFmt numFmtId="164" formatCode="#,##0.0"/>
      <alignment horizontal="right" vertical="bottom" textRotation="0" wrapText="0" indent="0" justifyLastLine="0" shrinkToFit="0" readingOrder="0"/>
    </dxf>
    <dxf>
      <border outline="0">
        <left style="medium">
          <color theme="3"/>
        </left>
        <right style="medium">
          <color theme="3"/>
        </right>
        <bottom style="medium">
          <color theme="5"/>
        </bottom>
      </border>
    </dxf>
    <dxf>
      <fill>
        <patternFill patternType="solid">
          <fgColor indexed="64"/>
          <bgColor theme="0" tint="-4.9989318521683403E-2"/>
        </patternFill>
      </fill>
      <alignment horizontal="right" vertical="bottom" textRotation="0" wrapText="0" indent="0" justifyLastLine="0" shrinkToFit="0" readingOrder="0"/>
    </dxf>
    <dxf>
      <border outline="0">
        <bottom style="medium">
          <color theme="5"/>
        </bottom>
      </border>
    </dxf>
    <dxf>
      <alignment horizontal="right" vertical="center"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border diagonalUp="0" diagonalDown="0" outline="0">
        <left/>
        <right/>
        <top/>
        <bottom style="medium">
          <color theme="3"/>
        </bottom>
      </border>
    </dxf>
    <dxf>
      <numFmt numFmtId="164" formatCode="#,##0.0"/>
      <fill>
        <patternFill patternType="solid">
          <fgColor indexed="64"/>
          <bgColor theme="0" tint="-4.9989318521683403E-2"/>
        </patternFill>
      </fill>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bottom style="medium">
          <color theme="3"/>
        </bottom>
      </border>
    </dxf>
    <dxf>
      <fill>
        <patternFill patternType="solid">
          <fgColor indexed="64"/>
          <bgColor theme="0" tint="-4.9989318521683403E-2"/>
        </patternFill>
      </fill>
    </dxf>
    <dxf>
      <numFmt numFmtId="164" formatCode="#,##0.0"/>
      <alignment horizontal="right" vertical="bottom" textRotation="0" wrapText="0" indent="0" justifyLastLine="0" shrinkToFit="0" readingOrder="0"/>
    </dxf>
    <dxf>
      <border outline="0">
        <left style="medium">
          <color theme="3"/>
        </left>
        <right style="medium">
          <color theme="3"/>
        </right>
        <bottom style="medium">
          <color theme="5"/>
        </bottom>
      </border>
    </dxf>
    <dxf>
      <fill>
        <patternFill patternType="solid">
          <fgColor indexed="64"/>
          <bgColor theme="0" tint="-4.9989318521683403E-2"/>
        </patternFill>
      </fill>
      <alignment horizontal="right" vertical="bottom" textRotation="0" wrapText="0" indent="0" justifyLastLine="0" shrinkToFit="0" readingOrder="0"/>
    </dxf>
    <dxf>
      <border outline="0">
        <bottom style="medium">
          <color theme="5"/>
        </bottom>
      </border>
    </dxf>
    <dxf>
      <alignment horizontal="right" vertical="center"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border diagonalUp="0" diagonalDown="0" outline="0">
        <left/>
        <right/>
        <top/>
        <bottom style="medium">
          <color theme="3"/>
        </bottom>
      </border>
    </dxf>
    <dxf>
      <numFmt numFmtId="164" formatCode="#,##0.0"/>
      <fill>
        <patternFill patternType="solid">
          <fgColor indexed="64"/>
          <bgColor theme="0" tint="-4.9989318521683403E-2"/>
        </patternFill>
      </fill>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bottom style="medium">
          <color theme="3"/>
        </bottom>
      </border>
    </dxf>
    <dxf>
      <fill>
        <patternFill patternType="solid">
          <fgColor indexed="64"/>
          <bgColor theme="0" tint="-4.9989318521683403E-2"/>
        </patternFill>
      </fill>
    </dxf>
    <dxf>
      <numFmt numFmtId="164" formatCode="#,##0.0"/>
      <alignment horizontal="right" vertical="bottom" textRotation="0" wrapText="0" indent="0" justifyLastLine="0" shrinkToFit="0" readingOrder="0"/>
    </dxf>
    <dxf>
      <border outline="0">
        <left style="medium">
          <color theme="3"/>
        </left>
        <right style="medium">
          <color theme="3"/>
        </right>
        <top style="thick">
          <color theme="3" tint="0.39994506668294322"/>
        </top>
        <bottom style="medium">
          <color theme="5"/>
        </bottom>
      </border>
    </dxf>
    <dxf>
      <fill>
        <patternFill patternType="solid">
          <fgColor indexed="64"/>
          <bgColor theme="0" tint="-4.9989318521683403E-2"/>
        </patternFill>
      </fill>
      <alignment horizontal="right" vertical="bottom" textRotation="0" wrapText="0" indent="0" justifyLastLine="0" shrinkToFit="0" readingOrder="0"/>
    </dxf>
    <dxf>
      <border outline="0">
        <bottom style="medium">
          <color theme="5"/>
        </bottom>
      </border>
    </dxf>
    <dxf>
      <alignment horizontal="right" vertical="center"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border diagonalUp="0" diagonalDown="0" outline="0">
        <left/>
        <right/>
        <top/>
        <bottom style="medium">
          <color theme="3"/>
        </bottom>
      </border>
    </dxf>
    <dxf>
      <numFmt numFmtId="164" formatCode="#,##0.0"/>
      <fill>
        <patternFill patternType="solid">
          <fgColor indexed="64"/>
          <bgColor theme="0" tint="-4.9989318521683403E-2"/>
        </patternFill>
      </fill>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bottom style="medium">
          <color theme="3"/>
        </bottom>
      </border>
    </dxf>
    <dxf>
      <fill>
        <patternFill patternType="solid">
          <fgColor indexed="64"/>
          <bgColor theme="0" tint="-4.9989318521683403E-2"/>
        </patternFill>
      </fill>
    </dxf>
    <dxf>
      <numFmt numFmtId="164" formatCode="#,##0.0"/>
      <alignment horizontal="right" vertical="bottom" textRotation="0" wrapText="0" indent="0" justifyLastLine="0" shrinkToFit="0" readingOrder="0"/>
    </dxf>
    <dxf>
      <border outline="0">
        <left style="medium">
          <color theme="3"/>
        </left>
        <right style="medium">
          <color theme="3"/>
        </right>
        <bottom style="medium">
          <color theme="5"/>
        </bottom>
      </border>
    </dxf>
    <dxf>
      <fill>
        <patternFill patternType="solid">
          <fgColor indexed="64"/>
          <bgColor theme="0" tint="-4.9989318521683403E-2"/>
        </patternFill>
      </fill>
      <alignment horizontal="right" vertical="bottom" textRotation="0" wrapText="0" indent="0" justifyLastLine="0" shrinkToFit="0" readingOrder="0"/>
    </dxf>
    <dxf>
      <border outline="0">
        <bottom style="medium">
          <color theme="5"/>
        </bottom>
      </border>
    </dxf>
    <dxf>
      <alignment horizontal="right" vertical="center"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style="medium">
          <color theme="3"/>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outline="0">
        <left/>
        <right/>
        <top/>
        <bottom style="medium">
          <color theme="3"/>
        </bottom>
      </border>
    </dxf>
    <dxf>
      <numFmt numFmtId="164" formatCode="#,##0.0"/>
      <fill>
        <patternFill patternType="solid">
          <fgColor indexed="64"/>
          <bgColor theme="0" tint="-4.9989318521683403E-2"/>
        </patternFill>
      </fill>
      <alignment horizontal="right" vertical="bottom" textRotation="0" wrapText="0" indent="0" justifyLastLine="0" shrinkToFit="0" readingOrder="0"/>
    </dxf>
    <dxf>
      <numFmt numFmtId="164" formatCode="#,##0.0"/>
      <border diagonalUp="0" diagonalDown="0" outline="0">
        <left/>
        <right/>
        <top/>
        <bottom style="medium">
          <color theme="3"/>
        </bottom>
      </border>
    </dxf>
    <dxf>
      <numFmt numFmtId="164" formatCode="#,##0.0"/>
      <fill>
        <patternFill patternType="solid">
          <fgColor indexed="64"/>
          <bgColor theme="0" tint="-4.9989318521683403E-2"/>
        </patternFill>
      </fill>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bottom style="medium">
          <color theme="3"/>
        </bottom>
      </border>
    </dxf>
    <dxf>
      <fill>
        <patternFill patternType="solid">
          <fgColor indexed="64"/>
          <bgColor theme="0" tint="-4.9989318521683403E-2"/>
        </patternFill>
      </fill>
    </dxf>
    <dxf>
      <border outline="0">
        <left style="medium">
          <color theme="3"/>
        </left>
        <right style="medium">
          <color theme="3"/>
        </right>
        <bottom style="medium">
          <color theme="5"/>
        </bottom>
      </border>
    </dxf>
    <dxf>
      <fill>
        <patternFill patternType="solid">
          <fgColor indexed="64"/>
          <bgColor theme="0" tint="-4.9989318521683403E-2"/>
        </patternFill>
      </fill>
      <alignment horizontal="right" vertical="bottom" textRotation="0" wrapText="0" indent="0" justifyLastLine="0" shrinkToFit="0" readingOrder="0"/>
    </dxf>
    <dxf>
      <border outline="0">
        <bottom style="medium">
          <color theme="5"/>
        </bottom>
      </border>
    </dxf>
    <dxf>
      <alignment horizontal="right" vertical="center" textRotation="0" wrapText="0" indent="0" justifyLastLine="0" shrinkToFit="0" readingOrder="0"/>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style="medium">
          <color theme="3"/>
        </right>
        <top/>
        <bottom style="medium">
          <color theme="3"/>
        </bottom>
      </border>
    </dxf>
    <dxf>
      <font>
        <b val="0"/>
        <i val="0"/>
        <strike val="0"/>
        <condense val="0"/>
        <extend val="0"/>
        <outline val="0"/>
        <shadow val="0"/>
        <u val="none"/>
        <vertAlign val="baseline"/>
        <sz val="10"/>
        <color theme="1" tint="0.14996795556505021"/>
        <name val="Arial"/>
        <scheme val="minor"/>
      </font>
      <fill>
        <patternFill patternType="none">
          <fgColor indexed="64"/>
          <bgColor indexed="65"/>
        </patternFill>
      </fill>
      <alignment horizontal="right" vertical="bottom" textRotation="0" wrapText="0" indent="0" justifyLastLine="0" shrinkToFit="0" readingOrder="0"/>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font>
        <b val="0"/>
        <i val="0"/>
        <strike val="0"/>
        <condense val="0"/>
        <extend val="0"/>
        <outline val="0"/>
        <shadow val="0"/>
        <u val="none"/>
        <vertAlign val="baseline"/>
        <sz val="10"/>
        <color theme="1" tint="0.14996795556505021"/>
        <name val="Arial"/>
        <scheme val="minor"/>
      </font>
      <fill>
        <patternFill patternType="none">
          <fgColor indexed="64"/>
          <bgColor indexed="65"/>
        </patternFill>
      </fill>
      <alignment horizontal="right" vertical="bottom" textRotation="0" wrapText="0" indent="0" justifyLastLine="0" shrinkToFit="0" readingOrder="0"/>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font>
        <b val="0"/>
        <i val="0"/>
        <strike val="0"/>
        <condense val="0"/>
        <extend val="0"/>
        <outline val="0"/>
        <shadow val="0"/>
        <u val="none"/>
        <vertAlign val="baseline"/>
        <sz val="10"/>
        <color theme="1" tint="0.14996795556505021"/>
        <name val="Arial"/>
        <scheme val="minor"/>
      </font>
      <fill>
        <patternFill patternType="none">
          <fgColor indexed="64"/>
          <bgColor indexed="65"/>
        </patternFill>
      </fill>
      <alignment horizontal="right" vertical="bottom" textRotation="0" wrapText="0" indent="0" justifyLastLine="0" shrinkToFit="0" readingOrder="0"/>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font>
        <b val="0"/>
        <i val="0"/>
        <strike val="0"/>
        <condense val="0"/>
        <extend val="0"/>
        <outline val="0"/>
        <shadow val="0"/>
        <u val="none"/>
        <vertAlign val="baseline"/>
        <sz val="10"/>
        <color theme="1" tint="0.14996795556505021"/>
        <name val="Arial"/>
        <scheme val="minor"/>
      </font>
      <fill>
        <patternFill patternType="none">
          <fgColor indexed="64"/>
          <bgColor indexed="65"/>
        </patternFill>
      </fill>
      <alignment horizontal="right" vertical="bottom" textRotation="0" wrapText="0" indent="0" justifyLastLine="0" shrinkToFit="0" readingOrder="0"/>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font>
        <b val="0"/>
        <i val="0"/>
        <strike val="0"/>
        <condense val="0"/>
        <extend val="0"/>
        <outline val="0"/>
        <shadow val="0"/>
        <u val="none"/>
        <vertAlign val="baseline"/>
        <sz val="10"/>
        <color theme="1" tint="0.14996795556505021"/>
        <name val="Arial"/>
        <scheme val="minor"/>
      </font>
      <fill>
        <patternFill patternType="none">
          <fgColor indexed="64"/>
          <bgColor indexed="65"/>
        </patternFill>
      </fill>
      <alignment horizontal="right" vertical="bottom" textRotation="0" wrapText="0" indent="0" justifyLastLine="0" shrinkToFit="0" readingOrder="0"/>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font>
        <b val="0"/>
        <i val="0"/>
        <strike val="0"/>
        <condense val="0"/>
        <extend val="0"/>
        <outline val="0"/>
        <shadow val="0"/>
        <u val="none"/>
        <vertAlign val="baseline"/>
        <sz val="10"/>
        <color theme="1" tint="0.14996795556505021"/>
        <name val="Arial"/>
        <scheme val="minor"/>
      </font>
      <fill>
        <patternFill patternType="none">
          <fgColor indexed="64"/>
          <bgColor indexed="65"/>
        </patternFill>
      </fill>
      <alignment horizontal="right" vertical="bottom" textRotation="0" wrapText="0" indent="0" justifyLastLine="0" shrinkToFit="0" readingOrder="0"/>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font>
        <b val="0"/>
        <i val="0"/>
        <strike val="0"/>
        <condense val="0"/>
        <extend val="0"/>
        <outline val="0"/>
        <shadow val="0"/>
        <u val="none"/>
        <vertAlign val="baseline"/>
        <sz val="10"/>
        <color theme="1" tint="0.14996795556505021"/>
        <name val="Arial"/>
        <scheme val="minor"/>
      </font>
      <fill>
        <patternFill patternType="none">
          <fgColor indexed="64"/>
          <bgColor indexed="65"/>
        </patternFill>
      </fill>
      <alignment horizontal="right" vertical="bottom" textRotation="0" wrapText="0" indent="0" justifyLastLine="0" shrinkToFit="0" readingOrder="0"/>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font>
        <b val="0"/>
        <i val="0"/>
        <strike val="0"/>
        <condense val="0"/>
        <extend val="0"/>
        <outline val="0"/>
        <shadow val="0"/>
        <u val="none"/>
        <vertAlign val="baseline"/>
        <sz val="10"/>
        <color theme="1" tint="0.14996795556505021"/>
        <name val="Arial"/>
        <scheme val="minor"/>
      </font>
      <fill>
        <patternFill patternType="none">
          <fgColor indexed="64"/>
          <bgColor indexed="65"/>
        </patternFill>
      </fill>
      <alignment horizontal="right" vertical="bottom" textRotation="0" wrapText="0" indent="0" justifyLastLine="0" shrinkToFit="0" readingOrder="0"/>
    </dxf>
    <dxf>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right/>
        <top/>
        <bottom style="medium">
          <color theme="3"/>
        </bottom>
      </border>
    </dxf>
    <dxf>
      <font>
        <b val="0"/>
        <i val="0"/>
        <strike val="0"/>
        <condense val="0"/>
        <extend val="0"/>
        <outline val="0"/>
        <shadow val="0"/>
        <u val="none"/>
        <vertAlign val="baseline"/>
        <sz val="10"/>
        <color theme="1" tint="0.14996795556505021"/>
        <name val="Arial"/>
        <scheme val="minor"/>
      </font>
      <fill>
        <patternFill patternType="none">
          <fgColor indexed="64"/>
          <bgColor indexed="65"/>
        </patternFill>
      </fill>
      <alignment horizontal="right" vertical="bottom" textRotation="0" wrapText="0" indent="0" justifyLastLine="0" shrinkToFit="0" readingOrder="0"/>
    </dxf>
    <dxf>
      <numFmt numFmtId="164" formatCode="#,##0.0"/>
      <fill>
        <patternFill patternType="none">
          <fgColor indexed="64"/>
          <bgColor indexed="65"/>
        </patternFill>
      </fill>
      <border diagonalUp="0" diagonalDown="0" outline="0">
        <left/>
        <right/>
        <top/>
        <bottom style="medium">
          <color theme="3"/>
        </bottom>
      </border>
    </dxf>
    <dxf>
      <font>
        <b val="0"/>
        <i val="0"/>
        <strike val="0"/>
        <condense val="0"/>
        <extend val="0"/>
        <outline val="0"/>
        <shadow val="0"/>
        <u val="none"/>
        <vertAlign val="baseline"/>
        <sz val="10"/>
        <color theme="1" tint="0.14996795556505021"/>
        <name val="Arial"/>
        <scheme val="minor"/>
      </font>
      <fill>
        <patternFill patternType="none">
          <fgColor indexed="64"/>
          <bgColor indexed="65"/>
        </patternFill>
      </fill>
    </dxf>
    <dxf>
      <font>
        <b val="0"/>
        <i val="0"/>
        <strike val="0"/>
        <condense val="0"/>
        <extend val="0"/>
        <outline val="0"/>
        <shadow val="0"/>
        <u val="none"/>
        <vertAlign val="baseline"/>
        <sz val="9"/>
        <color theme="3" tint="-0.24994659260841701"/>
        <name val="Arial Black"/>
        <family val="2"/>
        <scheme val="major"/>
      </font>
      <fill>
        <patternFill patternType="none">
          <fgColor indexed="64"/>
          <bgColor indexed="65"/>
        </patternFill>
      </fill>
      <border diagonalUp="0" diagonalDown="0" outline="0">
        <left style="medium">
          <color theme="3"/>
        </left>
        <right/>
        <top/>
        <bottom style="medium">
          <color theme="3"/>
        </bottom>
      </border>
    </dxf>
    <dxf>
      <fill>
        <patternFill patternType="none">
          <fgColor indexed="64"/>
          <bgColor indexed="65"/>
        </patternFill>
      </fill>
    </dxf>
    <dxf>
      <fill>
        <patternFill>
          <bgColor theme="0"/>
        </patternFill>
      </fill>
    </dxf>
    <dxf>
      <fill>
        <patternFill>
          <bgColor theme="0" tint="-4.9989318521683403E-2"/>
        </patternFill>
      </fill>
    </dxf>
    <dxf>
      <font>
        <b/>
        <i val="0"/>
        <color theme="3"/>
      </font>
    </dxf>
    <dxf>
      <border>
        <top style="medium">
          <color theme="5"/>
        </top>
      </border>
    </dxf>
    <dxf>
      <font>
        <b/>
        <i val="0"/>
        <color theme="3"/>
      </font>
      <fill>
        <patternFill>
          <bgColor theme="0"/>
        </patternFill>
      </fill>
      <border>
        <bottom style="medium">
          <color theme="5"/>
        </bottom>
      </border>
    </dxf>
    <dxf>
      <font>
        <color theme="3"/>
      </font>
      <fill>
        <patternFill patternType="none">
          <bgColor auto="1"/>
        </patternFill>
      </fill>
    </dxf>
  </dxfs>
  <tableStyles count="1" defaultTableStyle="TimeSheet" defaultPivotStyle="PivotStyleLight16">
    <tableStyle name="TimeSheet" pivot="0" count="6" xr9:uid="{00000000-0011-0000-FFFF-FFFF00000000}">
      <tableStyleElement type="wholeTable" dxfId="258"/>
      <tableStyleElement type="headerRow" dxfId="257"/>
      <tableStyleElement type="totalRow" dxfId="256"/>
      <tableStyleElement type="firstColumn" dxfId="255"/>
      <tableStyleElement type="firstRowStripe" dxfId="254"/>
      <tableStyleElement type="secondRowStripe" dxfId="253"/>
    </tableStyle>
  </tableStyles>
  <colors>
    <mruColors>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January" displayName="January" ref="E2:O10" totalsRowCount="1" headerRowCellStyle="Heading 3">
  <autoFilter ref="E2:O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000-000001000000}" name="August" totalsRowLabel="Total weekly days" dataDxfId="252" totalsRowDxfId="251" dataCellStyle="Table column 1"/>
    <tableColumn id="2" xr3:uid="{00000000-0010-0000-0000-000002000000}" name="Week 1" totalsRowFunction="custom" dataDxfId="250" totalsRowDxfId="249" dataCellStyle="Comma">
      <totalsRowFormula>SUM(F3:F9)</totalsRowFormula>
    </tableColumn>
    <tableColumn id="3" xr3:uid="{00000000-0010-0000-0000-000003000000}" name="Overtime" totalsRowFunction="custom" dataDxfId="248" totalsRowDxfId="247" dataCellStyle="Comma">
      <totalsRowFormula>SUM(G3:G9)</totalsRowFormula>
    </tableColumn>
    <tableColumn id="4" xr3:uid="{00000000-0010-0000-0000-000004000000}" name="Week 2" totalsRowFunction="custom" dataDxfId="246" totalsRowDxfId="245" dataCellStyle="Comma">
      <totalsRowFormula>SUM(H3:H9)</totalsRowFormula>
    </tableColumn>
    <tableColumn id="5" xr3:uid="{00000000-0010-0000-0000-000005000000}" name="Overtime  " totalsRowFunction="custom" dataDxfId="244" totalsRowDxfId="243" dataCellStyle="Comma">
      <totalsRowFormula>SUM(I3:I9)</totalsRowFormula>
    </tableColumn>
    <tableColumn id="6" xr3:uid="{00000000-0010-0000-0000-000006000000}" name="Week 3" totalsRowFunction="custom" dataDxfId="242" totalsRowDxfId="241" dataCellStyle="Comma">
      <totalsRowFormula>SUM(J3:J9)</totalsRowFormula>
    </tableColumn>
    <tableColumn id="7" xr3:uid="{00000000-0010-0000-0000-000007000000}" name="Overtime   " totalsRowFunction="custom" dataDxfId="240" totalsRowDxfId="239" dataCellStyle="Comma">
      <totalsRowFormula>SUM(K3:K9)</totalsRowFormula>
    </tableColumn>
    <tableColumn id="8" xr3:uid="{00000000-0010-0000-0000-000008000000}" name="Week 4" totalsRowFunction="custom" dataDxfId="238" totalsRowDxfId="237" dataCellStyle="Comma">
      <totalsRowFormula>SUM(L3:L9)</totalsRowFormula>
    </tableColumn>
    <tableColumn id="9" xr3:uid="{00000000-0010-0000-0000-000009000000}" name="Overtime    " totalsRowFunction="custom" dataDxfId="236" totalsRowDxfId="235" dataCellStyle="Comma">
      <totalsRowFormula>SUM(M3:M9)</totalsRowFormula>
    </tableColumn>
    <tableColumn id="10" xr3:uid="{00000000-0010-0000-0000-00000A000000}" name="Week 5" totalsRowFunction="custom" dataDxfId="234" totalsRowDxfId="233" dataCellStyle="Comma">
      <totalsRowFormula>SUM(N3:N9)</totalsRowFormula>
    </tableColumn>
    <tableColumn id="11" xr3:uid="{00000000-0010-0000-0000-00000B000000}" name="Overtime     " totalsRowFunction="custom" dataDxfId="232" totalsRowDxfId="231" dataCellStyle="Comma">
      <totalsRowFormula>SUM(O3:O9)</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January in this table. Total Weekly Hours and Total Regular Hours are automatically calcula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77FDD2E-2177-4960-9F24-333D4EF1D7D2}" name="December" displayName="December" ref="E123:O131" totalsRowCount="1" headerRowDxfId="41" headerRowBorderDxfId="40" tableBorderDxfId="39" headerRowCellStyle="Heading 3">
  <autoFilter ref="E123:O130" xr:uid="{A191AAD2-5F88-443E-A343-88FCD8031C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CC3A1BC-A67D-431C-944A-52D1EC5E8AFF}" name="July" totalsRowLabel="Total weekly days" totalsRowDxfId="38"/>
    <tableColumn id="2" xr3:uid="{46FDD981-9A2A-41C5-B071-9329463B09E2}" name="Week 1" totalsRowFunction="sum" totalsRowDxfId="37"/>
    <tableColumn id="3" xr3:uid="{94FA7549-011B-481A-94CB-92374AB4423C}" name="Overtime" totalsRowFunction="sum" totalsRowDxfId="36"/>
    <tableColumn id="4" xr3:uid="{21B28A6D-6DF9-49ED-9110-7281329FC686}" name="Week 2" totalsRowFunction="sum" totalsRowDxfId="35"/>
    <tableColumn id="5" xr3:uid="{CF2B9E96-284B-405D-A27B-6DEA5ACA178B}" name="Overtime " totalsRowFunction="sum" totalsRowDxfId="34"/>
    <tableColumn id="6" xr3:uid="{D0D55320-5750-4F57-8833-14AB50C97F20}" name="Week 3" totalsRowFunction="sum" totalsRowDxfId="33"/>
    <tableColumn id="7" xr3:uid="{F884829D-FFF1-40C7-9BD1-6FB531BC87C2}" name="Overtime  " totalsRowFunction="sum" totalsRowDxfId="32"/>
    <tableColumn id="8" xr3:uid="{C13AE63F-4AD3-476D-A80F-3D69CD85B38A}" name="Week 4" totalsRowFunction="sum" totalsRowDxfId="31"/>
    <tableColumn id="9" xr3:uid="{79358422-D6EA-4A6B-A1A3-D9D22A0CA054}" name="Overtime   " totalsRowFunction="sum" totalsRowDxfId="30"/>
    <tableColumn id="10" xr3:uid="{63813DB3-9F04-4FE0-9D0A-A3A6BC5888EB}" name="Week 5" totalsRowFunction="sum" totalsRowDxfId="29"/>
    <tableColumn id="11" xr3:uid="{955F9A6D-2FFD-4B13-9856-1C6F0552C54D}" name="Overtime    " totalsRowFunction="sum" totalsRowDxfId="28"/>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December in this table. Total Weekly Hours and Total Regular Hours are automatically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3095901-40BC-4499-8531-5EB211F1F3D7}" name="August" displayName="August" ref="E79:O87" totalsRowCount="1" headerRowDxfId="27" headerRowBorderDxfId="26" tableBorderDxfId="25" headerRowCellStyle="Heading 3">
  <autoFilter ref="E79:O86" xr:uid="{982B6D7C-A7FF-445E-842C-30D2985494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F22CDFB-274B-4B53-A562-6AF0F4566531}" name="March" totalsRowLabel="Total weekly days" totalsRowDxfId="24"/>
    <tableColumn id="2" xr3:uid="{1C914B24-E1FD-4DEB-94D2-0C467CD11DE5}" name="Week 1" totalsRowFunction="sum" totalsRowDxfId="23"/>
    <tableColumn id="3" xr3:uid="{D17C5906-B380-4CDC-9DC1-F2D9F35093F5}" name="Overtime" totalsRowFunction="sum" totalsRowDxfId="22"/>
    <tableColumn id="4" xr3:uid="{1C2BDC75-AB02-4B73-B126-C5255C550485}" name="Week 2" totalsRowFunction="sum" totalsRowDxfId="21"/>
    <tableColumn id="5" xr3:uid="{6096744F-0D6A-42A8-BA7B-9749A03095E0}" name="Overtime " totalsRowFunction="sum" totalsRowDxfId="20"/>
    <tableColumn id="6" xr3:uid="{25DF1197-C8CF-4637-A7E0-5B3D8CB909A1}" name="Week 3" totalsRowFunction="sum" totalsRowDxfId="19"/>
    <tableColumn id="7" xr3:uid="{4C4255BC-815F-434A-A77D-053E7F9D73E4}" name="Overtime   " totalsRowFunction="sum" totalsRowDxfId="18"/>
    <tableColumn id="8" xr3:uid="{94B70225-CACF-4D68-A670-597ED29A359C}" name="Week 4" totalsRowFunction="sum" totalsRowDxfId="17"/>
    <tableColumn id="9" xr3:uid="{C6C9908B-8844-485C-A393-19F9CE9C22CF}" name="Overtime  " totalsRowFunction="sum" totalsRowDxfId="16"/>
    <tableColumn id="10" xr3:uid="{D3C1C13D-72D9-444B-99CF-FB089C9362E3}" name="Week 5" totalsRowFunction="sum" totalsRowDxfId="15"/>
    <tableColumn id="11" xr3:uid="{E17E5EB3-A03D-4229-9270-97D10F7DA9EA}" name="Overtime    " totalsRowFunction="sum" totalsRowDxfId="14"/>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August in this table. Total Weekly Hours and Total Regular Hours are automatically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95C04C9-D19E-493B-B296-3AAC1C0AC7DC}" name="September" displayName="September" ref="E90:O98" totalsRowCount="1" headerRowDxfId="13" headerRowBorderDxfId="12" tableBorderDxfId="11" headerRowCellStyle="Heading 3">
  <autoFilter ref="E90:O97" xr:uid="{DDD87276-8BFA-49B6-AE4F-A29DD3AF3F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B22214D-7DE3-40BE-87FB-76D4BD450AA9}" name="April" totalsRowLabel="Total weekly days" totalsRowDxfId="10"/>
    <tableColumn id="2" xr3:uid="{EFDAF7A7-16A3-4C8F-BB2F-DCBF0F411E39}" name="Week 1" totalsRowFunction="sum" totalsRowDxfId="9"/>
    <tableColumn id="3" xr3:uid="{07C6DFEE-E3EE-4903-8DF4-EE7F15C5384D}" name="Overtime" totalsRowFunction="sum" totalsRowDxfId="8"/>
    <tableColumn id="4" xr3:uid="{33472FC3-F10B-43A3-A51D-D1CBB54C1991}" name="Week 2" totalsRowFunction="sum" totalsRowDxfId="7"/>
    <tableColumn id="5" xr3:uid="{7D293F0F-7CEF-4B1B-9E08-AC796C052F32}" name="Overtime " totalsRowFunction="sum" totalsRowDxfId="6"/>
    <tableColumn id="6" xr3:uid="{99836FC3-C537-4FA8-B123-AB245031CB30}" name="Week 3" totalsRowFunction="sum" totalsRowDxfId="5"/>
    <tableColumn id="7" xr3:uid="{DBA906A3-5161-40C1-BC7E-4B0254409ACB}" name="Overtime  " totalsRowFunction="sum" totalsRowDxfId="4"/>
    <tableColumn id="8" xr3:uid="{16C65E8B-8226-4168-BAFE-1D09C8D0E48B}" name="Week 4" totalsRowFunction="sum" totalsRowDxfId="3"/>
    <tableColumn id="9" xr3:uid="{061B0373-DA72-4837-82EC-26762FAE1568}" name="Overtime   " totalsRowFunction="sum" totalsRowDxfId="2"/>
    <tableColumn id="10" xr3:uid="{03A9AF67-4D05-4D99-A303-0B12733FA8CB}" name="Week 5" totalsRowFunction="sum" totalsRowDxfId="1"/>
    <tableColumn id="11" xr3:uid="{44053E3B-AE2A-4D1B-8517-1468E37F401D}" name="Overtime    " totalsRowFunction="sum" totalsRowDxfId="0"/>
  </tableColumns>
  <tableStyleInfo name="TimeSheet" showFirstColumn="0" showLastColumn="0" showRowStripes="0" showColumnStripes="0"/>
  <extLst>
    <ext xmlns:x14="http://schemas.microsoft.com/office/spreadsheetml/2009/9/main" uri="{504A1905-F514-4f6f-8877-14C23A59335A}">
      <x14:table altTextSummary="Enter Regular and Overtime hours for each weekday and all weeks in the month of September in this table. Total Weekly Hours and Total Regular Hours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ebruary" displayName="February" ref="E13:O21" totalsRowCount="1" headerRowDxfId="230" dataDxfId="228" headerRowBorderDxfId="229" tableBorderDxfId="227" headerRowCellStyle="Heading 3">
  <autoFilter ref="E13:O20"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100-000001000000}" name="September" totalsRowLabel="Total weekly days" dataDxfId="226" totalsRowDxfId="225" dataCellStyle="Heading 4"/>
    <tableColumn id="2" xr3:uid="{00000000-0010-0000-0100-000002000000}" name="Week 1" totalsRowFunction="custom" dataDxfId="224" totalsRowDxfId="223">
      <totalsRowFormula>SUM(F14:F20)</totalsRowFormula>
    </tableColumn>
    <tableColumn id="3" xr3:uid="{00000000-0010-0000-0100-000003000000}" name="Overtime" totalsRowFunction="custom" dataDxfId="222" totalsRowDxfId="221">
      <totalsRowFormula>SUM(G14:G20)</totalsRowFormula>
    </tableColumn>
    <tableColumn id="4" xr3:uid="{00000000-0010-0000-0100-000004000000}" name="Week 2" totalsRowFunction="custom" dataDxfId="220" totalsRowDxfId="219">
      <totalsRowFormula>SUM(H14:H20)</totalsRowFormula>
    </tableColumn>
    <tableColumn id="5" xr3:uid="{00000000-0010-0000-0100-000005000000}" name="Overtime  " totalsRowFunction="custom" dataDxfId="218" totalsRowDxfId="217">
      <totalsRowFormula>SUM(I14:I20)</totalsRowFormula>
    </tableColumn>
    <tableColumn id="6" xr3:uid="{00000000-0010-0000-0100-000006000000}" name="Week 3" totalsRowFunction="custom" dataDxfId="216" totalsRowDxfId="215">
      <totalsRowFormula>SUM(J14:J20)</totalsRowFormula>
    </tableColumn>
    <tableColumn id="7" xr3:uid="{00000000-0010-0000-0100-000007000000}" name="Overtime   " totalsRowFunction="custom" dataDxfId="214" totalsRowDxfId="213">
      <totalsRowFormula>SUM(K14:K20)</totalsRowFormula>
    </tableColumn>
    <tableColumn id="8" xr3:uid="{00000000-0010-0000-0100-000008000000}" name="Week 4" totalsRowFunction="custom" dataDxfId="212" totalsRowDxfId="211">
      <totalsRowFormula>SUM(L14:L20)</totalsRowFormula>
    </tableColumn>
    <tableColumn id="9" xr3:uid="{00000000-0010-0000-0100-000009000000}" name="Overtime    " totalsRowFunction="custom" dataDxfId="210" totalsRowDxfId="209">
      <totalsRowFormula>SUM(M14:M20)</totalsRowFormula>
    </tableColumn>
    <tableColumn id="10" xr3:uid="{00000000-0010-0000-0100-00000A000000}" name="Week 5" totalsRowFunction="custom" dataDxfId="208" totalsRowDxfId="207">
      <totalsRowFormula>SUM(N14:N20)</totalsRowFormula>
    </tableColumn>
    <tableColumn id="11" xr3:uid="{00000000-0010-0000-0100-00000B000000}" name="Overtime     " totalsRowFunction="custom" dataDxfId="206" totalsRowDxfId="205">
      <totalsRowFormula>SUM(O14:O20)</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February in this table. Total Weekly Hours and Total Regular Hours are automatically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arch" displayName="March" ref="E24:O32" totalsRowCount="1" headerRowDxfId="204" dataDxfId="202" totalsRowDxfId="200" headerRowBorderDxfId="203" tableBorderDxfId="201" headerRowCellStyle="Heading 3">
  <autoFilter ref="E24:O31"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200-000001000000}" name="October" totalsRowLabel="Total weekly days" dataDxfId="199" totalsRowDxfId="198" dataCellStyle="Heading 4"/>
    <tableColumn id="2" xr3:uid="{00000000-0010-0000-0200-000002000000}" name="Week 1" totalsRowFunction="custom" dataDxfId="197" totalsRowDxfId="196">
      <totalsRowFormula>SUM(F25:F31)</totalsRowFormula>
    </tableColumn>
    <tableColumn id="3" xr3:uid="{00000000-0010-0000-0200-000003000000}" name="Overtime" totalsRowFunction="custom" dataDxfId="195" totalsRowDxfId="194">
      <totalsRowFormula>SUM(G25:G31)</totalsRowFormula>
    </tableColumn>
    <tableColumn id="4" xr3:uid="{00000000-0010-0000-0200-000004000000}" name="Week 2" totalsRowFunction="custom" dataDxfId="193" totalsRowDxfId="192">
      <totalsRowFormula>SUM(H25:H31)</totalsRowFormula>
    </tableColumn>
    <tableColumn id="5" xr3:uid="{00000000-0010-0000-0200-000005000000}" name="Overtime  " totalsRowFunction="custom" dataDxfId="191" totalsRowDxfId="190">
      <totalsRowFormula>SUM(I25:I31)</totalsRowFormula>
    </tableColumn>
    <tableColumn id="6" xr3:uid="{00000000-0010-0000-0200-000006000000}" name="Week 3" totalsRowFunction="custom" dataDxfId="189" totalsRowDxfId="188">
      <totalsRowFormula>SUM(J25:J31)</totalsRowFormula>
    </tableColumn>
    <tableColumn id="7" xr3:uid="{00000000-0010-0000-0200-000007000000}" name="Overtime  2" totalsRowFunction="custom" dataDxfId="187" totalsRowDxfId="186">
      <totalsRowFormula>SUM(K25:K31)</totalsRowFormula>
    </tableColumn>
    <tableColumn id="8" xr3:uid="{00000000-0010-0000-0200-000008000000}" name="Week 4" totalsRowFunction="custom" dataDxfId="185" totalsRowDxfId="184">
      <totalsRowFormula>SUM(L25:L31)</totalsRowFormula>
    </tableColumn>
    <tableColumn id="9" xr3:uid="{00000000-0010-0000-0200-000009000000}" name="Overtime    " totalsRowFunction="custom" dataDxfId="183" totalsRowDxfId="182">
      <totalsRowFormula>SUM(M25:M31)</totalsRowFormula>
    </tableColumn>
    <tableColumn id="10" xr3:uid="{00000000-0010-0000-0200-00000A000000}" name="Week 5" totalsRowFunction="custom" dataDxfId="181" totalsRowDxfId="180">
      <totalsRowFormula>SUM(N25:N31)</totalsRowFormula>
    </tableColumn>
    <tableColumn id="11" xr3:uid="{00000000-0010-0000-0200-00000B000000}" name="Overtime     " totalsRowFunction="custom" dataDxfId="179" totalsRowDxfId="178">
      <totalsRowFormula>SUM(O25:O31)</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March in this table. Total Weekly Hours and Total Regular Hours are automatically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April" displayName="April" ref="E35:O43" totalsRowCount="1" headerRowDxfId="177" dataDxfId="175" totalsRowDxfId="173" headerRowBorderDxfId="176" tableBorderDxfId="174" headerRowCellStyle="Heading 3">
  <autoFilter ref="E35:O42"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300-000001000000}" name="November" totalsRowLabel="Total weekly days" dataDxfId="172" totalsRowDxfId="171" dataCellStyle="Heading 4"/>
    <tableColumn id="2" xr3:uid="{00000000-0010-0000-0300-000002000000}" name="Week 1" totalsRowFunction="custom" dataDxfId="170" totalsRowDxfId="169">
      <totalsRowFormula>SUM(F36:F42)</totalsRowFormula>
    </tableColumn>
    <tableColumn id="3" xr3:uid="{00000000-0010-0000-0300-000003000000}" name="Overtime" totalsRowFunction="custom" dataDxfId="168" totalsRowDxfId="167">
      <totalsRowFormula>SUM(G36:G42)</totalsRowFormula>
    </tableColumn>
    <tableColumn id="4" xr3:uid="{00000000-0010-0000-0300-000004000000}" name="Week 2" totalsRowFunction="custom" dataDxfId="166" totalsRowDxfId="165">
      <totalsRowFormula>SUM(H36:H42)</totalsRowFormula>
    </tableColumn>
    <tableColumn id="5" xr3:uid="{00000000-0010-0000-0300-000005000000}" name="Overtime  " totalsRowFunction="custom" dataDxfId="164" totalsRowDxfId="163">
      <totalsRowFormula>SUM(I36:I42)</totalsRowFormula>
    </tableColumn>
    <tableColumn id="6" xr3:uid="{00000000-0010-0000-0300-000006000000}" name="Week 3" totalsRowFunction="custom" dataDxfId="162" totalsRowDxfId="161">
      <totalsRowFormula>SUM(J36:J42)</totalsRowFormula>
    </tableColumn>
    <tableColumn id="7" xr3:uid="{00000000-0010-0000-0300-000007000000}" name="Overtime   " totalsRowFunction="custom" dataDxfId="160" totalsRowDxfId="159">
      <totalsRowFormula>SUM(K36:K42)</totalsRowFormula>
    </tableColumn>
    <tableColumn id="8" xr3:uid="{00000000-0010-0000-0300-000008000000}" name="Week 4" totalsRowFunction="custom" dataDxfId="158" totalsRowDxfId="157">
      <totalsRowFormula>SUM(L36:L42)</totalsRowFormula>
    </tableColumn>
    <tableColumn id="9" xr3:uid="{00000000-0010-0000-0300-000009000000}" name="Overtime    " totalsRowFunction="custom" dataDxfId="156" totalsRowDxfId="155">
      <totalsRowFormula>SUM(M36:M42)</totalsRowFormula>
    </tableColumn>
    <tableColumn id="10" xr3:uid="{00000000-0010-0000-0300-00000A000000}" name="Week 5" totalsRowFunction="custom" dataDxfId="154" totalsRowDxfId="153">
      <totalsRowFormula>SUM(N36:N42)</totalsRowFormula>
    </tableColumn>
    <tableColumn id="11" xr3:uid="{00000000-0010-0000-0300-00000B000000}" name="Overtime     " totalsRowFunction="custom" dataDxfId="152" totalsRowDxfId="151">
      <totalsRowFormula>SUM(O36:O42)</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April in this table. Total Weekly Hours and Total Regular Hours are automatically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ay" displayName="May" ref="E46:O54" totalsRowCount="1" headerRowDxfId="150" dataDxfId="148" totalsRowDxfId="146" headerRowBorderDxfId="149" tableBorderDxfId="147" headerRowCellStyle="Heading 3">
  <autoFilter ref="E46:O53"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400-000001000000}" name="December" totalsRowLabel="Total weekly days" dataDxfId="145" totalsRowDxfId="144" dataCellStyle="Heading 4"/>
    <tableColumn id="2" xr3:uid="{00000000-0010-0000-0400-000002000000}" name="Week 1" totalsRowFunction="custom" dataDxfId="143" totalsRowDxfId="142">
      <totalsRowFormula>SUM(F47:F53)</totalsRowFormula>
    </tableColumn>
    <tableColumn id="3" xr3:uid="{00000000-0010-0000-0400-000003000000}" name="Overtime" totalsRowFunction="custom" dataDxfId="141" totalsRowDxfId="140">
      <totalsRowFormula>SUM(G47:G53)</totalsRowFormula>
    </tableColumn>
    <tableColumn id="4" xr3:uid="{00000000-0010-0000-0400-000004000000}" name="Week 2" totalsRowFunction="custom" dataDxfId="139" totalsRowDxfId="138">
      <totalsRowFormula>SUM(H47:H53)</totalsRowFormula>
    </tableColumn>
    <tableColumn id="5" xr3:uid="{00000000-0010-0000-0400-000005000000}" name="Overtime  " totalsRowFunction="custom" dataDxfId="137" totalsRowDxfId="136">
      <totalsRowFormula>SUM(I47:I53)</totalsRowFormula>
    </tableColumn>
    <tableColumn id="6" xr3:uid="{00000000-0010-0000-0400-000006000000}" name="Week 3" totalsRowFunction="custom" dataDxfId="135" totalsRowDxfId="134">
      <totalsRowFormula>SUM(J47:J53)</totalsRowFormula>
    </tableColumn>
    <tableColumn id="7" xr3:uid="{00000000-0010-0000-0400-000007000000}" name="Overtime   " totalsRowFunction="custom" dataDxfId="133" totalsRowDxfId="132">
      <totalsRowFormula>SUM(K47:K53)</totalsRowFormula>
    </tableColumn>
    <tableColumn id="8" xr3:uid="{00000000-0010-0000-0400-000008000000}" name="Week 4" totalsRowFunction="custom" dataDxfId="131" totalsRowDxfId="130">
      <totalsRowFormula>SUM(L47:L53)</totalsRowFormula>
    </tableColumn>
    <tableColumn id="9" xr3:uid="{00000000-0010-0000-0400-000009000000}" name="Overtime    " totalsRowFunction="custom" dataDxfId="129" totalsRowDxfId="128">
      <totalsRowFormula>SUM(M47:M53)</totalsRowFormula>
    </tableColumn>
    <tableColumn id="10" xr3:uid="{00000000-0010-0000-0400-00000A000000}" name="Week 5" totalsRowFunction="custom" dataDxfId="127" totalsRowDxfId="126">
      <totalsRowFormula>SUM(N47:N53)</totalsRowFormula>
    </tableColumn>
    <tableColumn id="11" xr3:uid="{00000000-0010-0000-0400-00000B000000}" name="Overtime     " totalsRowFunction="custom" dataDxfId="125" totalsRowDxfId="124">
      <totalsRowFormula>SUM(O47:O53)</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May in this table. Total Weekly Hours and Total Regular Hours are automatically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June" displayName="June" ref="E57:O65" totalsRowCount="1" headerRowDxfId="123" dataDxfId="121" totalsRowDxfId="119" headerRowBorderDxfId="122" tableBorderDxfId="120" headerRowCellStyle="Heading 3">
  <autoFilter ref="E57:O6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500-000001000000}" name="January" totalsRowLabel="Total weekly days" dataDxfId="118" totalsRowDxfId="117" dataCellStyle="Heading 4"/>
    <tableColumn id="2" xr3:uid="{00000000-0010-0000-0500-000002000000}" name="Week 1" totalsRowFunction="custom" dataDxfId="116" totalsRowDxfId="115">
      <totalsRowFormula>SUM(F58:F64)</totalsRowFormula>
    </tableColumn>
    <tableColumn id="3" xr3:uid="{00000000-0010-0000-0500-000003000000}" name="Overtime" totalsRowFunction="custom" dataDxfId="114" totalsRowDxfId="113">
      <totalsRowFormula>SUM(G58:G64)</totalsRowFormula>
    </tableColumn>
    <tableColumn id="4" xr3:uid="{00000000-0010-0000-0500-000004000000}" name="Week 2" totalsRowFunction="custom" dataDxfId="112" totalsRowDxfId="111">
      <totalsRowFormula>SUM(H58:H64)</totalsRowFormula>
    </tableColumn>
    <tableColumn id="5" xr3:uid="{00000000-0010-0000-0500-000005000000}" name="Overtime  " totalsRowFunction="custom" dataDxfId="110" totalsRowDxfId="109">
      <totalsRowFormula>SUM(I58:I64)</totalsRowFormula>
    </tableColumn>
    <tableColumn id="6" xr3:uid="{00000000-0010-0000-0500-000006000000}" name="Week 3" totalsRowFunction="custom" dataDxfId="108" totalsRowDxfId="107">
      <totalsRowFormula>SUM(J58:J64)</totalsRowFormula>
    </tableColumn>
    <tableColumn id="7" xr3:uid="{00000000-0010-0000-0500-000007000000}" name="Overtime   " totalsRowFunction="custom" dataDxfId="106" totalsRowDxfId="105">
      <totalsRowFormula>SUM(K58:K64)</totalsRowFormula>
    </tableColumn>
    <tableColumn id="8" xr3:uid="{00000000-0010-0000-0500-000008000000}" name="Week 4" totalsRowFunction="custom" dataDxfId="104" totalsRowDxfId="103">
      <totalsRowFormula>SUM(L58:L64)</totalsRowFormula>
    </tableColumn>
    <tableColumn id="9" xr3:uid="{00000000-0010-0000-0500-000009000000}" name="Overtime    " totalsRowFunction="custom" dataDxfId="102" totalsRowDxfId="101">
      <totalsRowFormula>SUM(M58:M64)</totalsRowFormula>
    </tableColumn>
    <tableColumn id="10" xr3:uid="{00000000-0010-0000-0500-00000A000000}" name="Week 5" totalsRowFunction="custom" dataDxfId="100" totalsRowDxfId="99">
      <totalsRowFormula>SUM(N58:N64)</totalsRowFormula>
    </tableColumn>
    <tableColumn id="11" xr3:uid="{00000000-0010-0000-0500-00000B000000}" name="Overtime     " totalsRowFunction="custom" dataDxfId="98" totalsRowDxfId="97">
      <totalsRowFormula>SUM(O58:O64)</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June in this table. Total Weekly Hours and Total Regular Hours are automatically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July" displayName="July" ref="E68:O76" totalsRowCount="1" headerRowDxfId="96" dataDxfId="94" totalsRowDxfId="92" headerRowBorderDxfId="95" tableBorderDxfId="93" headerRowCellStyle="Heading 3">
  <autoFilter ref="E68:O75"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600-000001000000}" name="February" totalsRowLabel="Total weekly days" dataDxfId="91" totalsRowDxfId="90" dataCellStyle="Heading 4"/>
    <tableColumn id="2" xr3:uid="{00000000-0010-0000-0600-000002000000}" name="Week 1" totalsRowFunction="custom" dataDxfId="89" totalsRowDxfId="88">
      <totalsRowFormula>SUM(F69:F75)</totalsRowFormula>
    </tableColumn>
    <tableColumn id="3" xr3:uid="{00000000-0010-0000-0600-000003000000}" name="Overtime" totalsRowFunction="custom" dataDxfId="87" totalsRowDxfId="86">
      <totalsRowFormula>SUM(G69:G75)</totalsRowFormula>
    </tableColumn>
    <tableColumn id="4" xr3:uid="{00000000-0010-0000-0600-000004000000}" name="Week 2" totalsRowFunction="custom" dataDxfId="85" totalsRowDxfId="84">
      <totalsRowFormula>SUM(H69:H75)</totalsRowFormula>
    </tableColumn>
    <tableColumn id="5" xr3:uid="{00000000-0010-0000-0600-000005000000}" name="Overtime " totalsRowFunction="custom" dataDxfId="83" totalsRowDxfId="82">
      <totalsRowFormula>SUM(I69:I75)</totalsRowFormula>
    </tableColumn>
    <tableColumn id="6" xr3:uid="{00000000-0010-0000-0600-000006000000}" name="Week 3" totalsRowFunction="custom" dataDxfId="81" totalsRowDxfId="80">
      <totalsRowFormula>SUM(J69:J75)</totalsRowFormula>
    </tableColumn>
    <tableColumn id="7" xr3:uid="{00000000-0010-0000-0600-000007000000}" name="Overtime  " totalsRowFunction="custom" dataDxfId="79" totalsRowDxfId="78">
      <totalsRowFormula>SUM(K69:K75)</totalsRowFormula>
    </tableColumn>
    <tableColumn id="8" xr3:uid="{00000000-0010-0000-0600-000008000000}" name="Week 4" totalsRowFunction="custom" dataDxfId="77" totalsRowDxfId="76">
      <totalsRowFormula>SUM(L69:L75)</totalsRowFormula>
    </tableColumn>
    <tableColumn id="9" xr3:uid="{00000000-0010-0000-0600-000009000000}" name="Overtime   " totalsRowFunction="custom" dataDxfId="75" totalsRowDxfId="74">
      <totalsRowFormula>SUM(M69:M75)</totalsRowFormula>
    </tableColumn>
    <tableColumn id="10" xr3:uid="{00000000-0010-0000-0600-00000A000000}" name="Week 5" totalsRowFunction="custom" dataDxfId="73" totalsRowDxfId="72">
      <totalsRowFormula>SUM(N69:N75)</totalsRowFormula>
    </tableColumn>
    <tableColumn id="11" xr3:uid="{00000000-0010-0000-0600-00000B000000}" name="Overtime     " totalsRowFunction="custom" dataDxfId="71" totalsRowDxfId="70">
      <totalsRowFormula>SUM(O69:O75)</totalsRowFormula>
    </tableColumn>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July in this table. Total Weekly Hours and Total Regular Hours are automatically calcul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D36DE58-F08D-41DE-B5C7-080CA996FFC3}" name="October" displayName="October" ref="E101:O109" totalsRowCount="1" headerRowDxfId="69" headerRowBorderDxfId="68" tableBorderDxfId="67" headerRowCellStyle="Heading 3">
  <autoFilter ref="E101:O108" xr:uid="{7738120B-AE60-464B-BBB2-E8244835185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E26FBE38-62DA-48A4-BD13-30BC4141F5C3}" name="May" totalsRowLabel="Total weekly days" totalsRowDxfId="66"/>
    <tableColumn id="2" xr3:uid="{EAA6CD08-D237-4AB1-A3B7-0658489595A6}" name="Week 1" totalsRowFunction="sum" totalsRowDxfId="65"/>
    <tableColumn id="3" xr3:uid="{E46C106C-D054-4212-90C2-B908BE72E608}" name="Overtime" totalsRowFunction="sum" totalsRowDxfId="64"/>
    <tableColumn id="4" xr3:uid="{E669B4EB-D44F-428E-A64B-864E5538E354}" name="Week 2" totalsRowFunction="sum" totalsRowDxfId="63"/>
    <tableColumn id="5" xr3:uid="{943D887D-EB21-43FC-97A6-D2BAAE43958D}" name="Overtime " totalsRowFunction="sum" totalsRowDxfId="62"/>
    <tableColumn id="6" xr3:uid="{E0410AFF-9A81-4570-8336-C1C0B94AE31F}" name="Week 3" totalsRowFunction="sum" totalsRowDxfId="61"/>
    <tableColumn id="7" xr3:uid="{0A2C7DCA-4487-4AE6-A45E-EF1989C96BDD}" name="Overtime  " totalsRowFunction="sum" totalsRowDxfId="60"/>
    <tableColumn id="8" xr3:uid="{DE4CFC82-2A30-4F0A-8BCF-180B0B9203AE}" name="Week 4" totalsRowFunction="sum" totalsRowDxfId="59"/>
    <tableColumn id="9" xr3:uid="{C83710AB-6715-448C-BFDD-C2ED42F8939A}" name="Overtime   " totalsRowFunction="sum" totalsRowDxfId="58"/>
    <tableColumn id="10" xr3:uid="{24B905EA-2DE0-49F5-8CCB-53B703CC28CA}" name="Week 5" totalsRowFunction="sum" totalsRowDxfId="57"/>
    <tableColumn id="11" xr3:uid="{A2553B1A-B036-4F0E-9A0D-E1CEA0EE0C11}" name="Overtime    " totalsRowFunction="sum" totalsRowDxfId="56"/>
  </tableColumns>
  <tableStyleInfo name="TimeSheet" showFirstColumn="1" showLastColumn="0" showRowStripes="0" showColumnStripes="0"/>
  <extLst>
    <ext xmlns:x14="http://schemas.microsoft.com/office/spreadsheetml/2009/9/main" uri="{504A1905-F514-4f6f-8877-14C23A59335A}">
      <x14:table altTextSummary="Enter Regular and Overtime hours for each weekday and all weeks in the month of October in this table. Total Weekly Hours and Total Regular Hours are automatically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B9E75F0-9A12-46A1-B707-F17114423A31}" name="November" displayName="November" ref="E112:O120" totalsRowCount="1" headerRowDxfId="55" headerRowBorderDxfId="54" tableBorderDxfId="53" headerRowCellStyle="Heading 3">
  <autoFilter ref="E112:O119" xr:uid="{3A7E7495-FF0F-42C9-93ED-76669D55598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4A2CBF1-2B8D-43A2-81AC-170A2DF7CA68}" name="June" totalsRowLabel="Total weekly days" totalsRowDxfId="52"/>
    <tableColumn id="2" xr3:uid="{FA8DA2C8-8CCB-4717-AFAB-CC50B17D67DB}" name="Week 1" totalsRowFunction="sum" totalsRowDxfId="51"/>
    <tableColumn id="3" xr3:uid="{31D5831C-6591-4745-A6CF-CA386A418AED}" name="Overtime" totalsRowFunction="sum" totalsRowDxfId="50"/>
    <tableColumn id="4" xr3:uid="{B9E22EEC-B5FD-436F-9D89-51A4E36DEB3D}" name="Week 2" totalsRowFunction="sum" totalsRowDxfId="49"/>
    <tableColumn id="5" xr3:uid="{1EA92D92-F6A2-4810-8D27-385BA5004175}" name="Overtime " totalsRowFunction="sum" totalsRowDxfId="48"/>
    <tableColumn id="6" xr3:uid="{CCB4FB4F-B2CF-4855-B11E-7DBFD861A163}" name="Week 3" totalsRowFunction="sum" totalsRowDxfId="47"/>
    <tableColumn id="7" xr3:uid="{B05D444E-57D6-4AE6-AB56-6D5206ABC9BA}" name="Overtime  " totalsRowFunction="sum" totalsRowDxfId="46"/>
    <tableColumn id="8" xr3:uid="{098B34DD-5E46-4CCA-BCB7-03538BE8208A}" name="Week 4" totalsRowFunction="sum" totalsRowDxfId="45"/>
    <tableColumn id="9" xr3:uid="{0D401A23-4B51-4DFF-81F1-F1B876D7BB9A}" name="Overtime    " totalsRowFunction="sum" totalsRowDxfId="44"/>
    <tableColumn id="10" xr3:uid="{97C5530B-7280-44ED-9B49-6834DB3BE39C}" name="Week 5" totalsRowFunction="sum" totalsRowDxfId="43"/>
    <tableColumn id="11" xr3:uid="{1D1AFEAB-2784-48F3-8CBD-E02B102AB5B9}" name="Overtime     " totalsRowFunction="sum" totalsRowDxfId="42"/>
  </tableColumns>
  <tableStyleInfo name="TimeSheet" showFirstColumn="1" showLastColumn="0" showRowStripes="1" showColumnStripes="0"/>
  <extLst>
    <ext xmlns:x14="http://schemas.microsoft.com/office/spreadsheetml/2009/9/main" uri="{504A1905-F514-4f6f-8877-14C23A59335A}">
      <x14:table altTextSummary="Enter Regular and Overtime hours for each weekday and all weeks in the month of November in this table. Total Weekly Hours and Total Regular Hours are automatically calculated"/>
    </ext>
  </extLst>
</table>
</file>

<file path=xl/theme/theme1.xml><?xml version="1.0" encoding="utf-8"?>
<a:theme xmlns:a="http://schemas.openxmlformats.org/drawingml/2006/main" name="QLS">
  <a:themeElements>
    <a:clrScheme name="Custom 238">
      <a:dk1>
        <a:sysClr val="windowText" lastClr="000000"/>
      </a:dk1>
      <a:lt1>
        <a:sysClr val="window" lastClr="FFFFFF"/>
      </a:lt1>
      <a:dk2>
        <a:srgbClr val="232351"/>
      </a:dk2>
      <a:lt2>
        <a:srgbClr val="82FFFF"/>
      </a:lt2>
      <a:accent1>
        <a:srgbClr val="9ACD4C"/>
      </a:accent1>
      <a:accent2>
        <a:srgbClr val="F15D5F"/>
      </a:accent2>
      <a:accent3>
        <a:srgbClr val="D35940"/>
      </a:accent3>
      <a:accent4>
        <a:srgbClr val="B258D3"/>
      </a:accent4>
      <a:accent5>
        <a:srgbClr val="63A0CC"/>
      </a:accent5>
      <a:accent6>
        <a:srgbClr val="1E1838"/>
      </a:accent6>
      <a:hlink>
        <a:srgbClr val="B8FA56"/>
      </a:hlink>
      <a:folHlink>
        <a:srgbClr val="7AF8CC"/>
      </a:folHlink>
    </a:clrScheme>
    <a:fontScheme name="Arial Black-Arial">
      <a:majorFont>
        <a:latin typeface="Arial Black" panose="020B0A0402010202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pageSetUpPr autoPageBreaks="0" fitToPage="1"/>
  </sheetPr>
  <dimension ref="A1:P133"/>
  <sheetViews>
    <sheetView showGridLines="0" tabSelected="1" zoomScaleNormal="100" workbookViewId="0">
      <selection activeCell="B11" sqref="B11"/>
    </sheetView>
  </sheetViews>
  <sheetFormatPr defaultRowHeight="13.2" x14ac:dyDescent="0.25"/>
  <cols>
    <col min="1" max="1" width="2.88671875" style="58" customWidth="1"/>
    <col min="2" max="2" width="17.33203125" style="32" customWidth="1"/>
    <col min="3" max="3" width="20.6640625" style="32" customWidth="1"/>
    <col min="4" max="4" width="2.5546875" style="32" customWidth="1"/>
    <col min="5" max="5" width="26.88671875" style="32" customWidth="1"/>
    <col min="6" max="6" width="12.5546875" style="32" customWidth="1"/>
    <col min="7" max="7" width="21.5546875" style="74" hidden="1" customWidth="1"/>
    <col min="8" max="8" width="12.5546875" style="74" customWidth="1"/>
    <col min="9" max="9" width="21.5546875" style="74" hidden="1" customWidth="1"/>
    <col min="10" max="10" width="12.5546875" style="74" customWidth="1"/>
    <col min="11" max="11" width="21.5546875" style="74" hidden="1" customWidth="1"/>
    <col min="12" max="12" width="12.5546875" style="74" customWidth="1"/>
    <col min="13" max="13" width="21.5546875" style="74" hidden="1" customWidth="1"/>
    <col min="14" max="14" width="12.5546875" style="74" customWidth="1"/>
    <col min="15" max="15" width="21.5546875" style="74" hidden="1" customWidth="1"/>
    <col min="16" max="16" width="2.5546875" style="32" customWidth="1"/>
  </cols>
  <sheetData>
    <row r="1" spans="1:16" ht="99.9" customHeight="1" thickBot="1" x14ac:dyDescent="1.1000000000000001">
      <c r="A1" s="57" t="s">
        <v>48</v>
      </c>
      <c r="B1" s="83" t="s">
        <v>66</v>
      </c>
      <c r="C1" s="83"/>
      <c r="D1" s="73"/>
      <c r="E1" s="84" t="s">
        <v>70</v>
      </c>
      <c r="F1" s="84"/>
      <c r="G1" s="84"/>
      <c r="H1" s="84"/>
      <c r="I1" s="84"/>
      <c r="J1" s="84"/>
      <c r="K1" s="84"/>
      <c r="L1" s="84"/>
      <c r="M1" s="84"/>
      <c r="N1" s="84"/>
      <c r="O1" s="84"/>
      <c r="P1" s="75"/>
    </row>
    <row r="2" spans="1:16" ht="30" customHeight="1" thickTop="1" thickBot="1" x14ac:dyDescent="0.45">
      <c r="A2" s="59" t="s">
        <v>49</v>
      </c>
      <c r="B2" s="72" t="s">
        <v>67</v>
      </c>
      <c r="C2" s="87" t="s">
        <v>72</v>
      </c>
      <c r="D2" s="33"/>
      <c r="E2" s="30" t="s">
        <v>21</v>
      </c>
      <c r="F2" s="1" t="s">
        <v>2</v>
      </c>
      <c r="G2" s="1" t="s">
        <v>3</v>
      </c>
      <c r="H2" s="1" t="s">
        <v>4</v>
      </c>
      <c r="I2" s="1" t="s">
        <v>29</v>
      </c>
      <c r="J2" s="1" t="s">
        <v>5</v>
      </c>
      <c r="K2" s="1" t="s">
        <v>28</v>
      </c>
      <c r="L2" s="1" t="s">
        <v>6</v>
      </c>
      <c r="M2" s="1" t="s">
        <v>27</v>
      </c>
      <c r="N2" s="1" t="s">
        <v>7</v>
      </c>
      <c r="O2" s="1" t="s">
        <v>26</v>
      </c>
      <c r="P2" s="37"/>
    </row>
    <row r="3" spans="1:16" ht="15.6" thickBot="1" x14ac:dyDescent="0.45">
      <c r="A3" s="58" t="s">
        <v>50</v>
      </c>
      <c r="B3" s="34" t="s">
        <v>68</v>
      </c>
      <c r="C3" s="22" t="s">
        <v>72</v>
      </c>
      <c r="D3" s="36"/>
      <c r="E3" s="31" t="s">
        <v>8</v>
      </c>
      <c r="F3" s="28"/>
      <c r="G3" s="29"/>
      <c r="H3" s="29"/>
      <c r="I3" s="29"/>
      <c r="J3" s="29"/>
      <c r="K3" s="29"/>
      <c r="L3" s="29">
        <v>0.5</v>
      </c>
      <c r="M3" s="29"/>
      <c r="N3" s="29"/>
      <c r="O3" s="29"/>
      <c r="P3" s="37"/>
    </row>
    <row r="4" spans="1:16" ht="15.6" thickBot="1" x14ac:dyDescent="0.45">
      <c r="A4" s="58" t="s">
        <v>51</v>
      </c>
      <c r="B4" s="34" t="s">
        <v>0</v>
      </c>
      <c r="C4" s="35" t="s">
        <v>72</v>
      </c>
      <c r="D4" s="36"/>
      <c r="E4" s="31" t="s">
        <v>9</v>
      </c>
      <c r="F4" s="28"/>
      <c r="G4" s="29"/>
      <c r="H4" s="29"/>
      <c r="I4" s="29"/>
      <c r="J4" s="29"/>
      <c r="K4" s="29"/>
      <c r="L4" s="29"/>
      <c r="M4" s="29"/>
      <c r="N4" s="29"/>
      <c r="O4" s="29"/>
      <c r="P4" s="37"/>
    </row>
    <row r="5" spans="1:16" ht="15" x14ac:dyDescent="0.4">
      <c r="A5" s="58" t="s">
        <v>31</v>
      </c>
      <c r="D5" s="37"/>
      <c r="E5" s="31" t="s">
        <v>10</v>
      </c>
      <c r="F5" s="28"/>
      <c r="G5" s="29"/>
      <c r="H5" s="29"/>
      <c r="I5" s="29"/>
      <c r="J5" s="29"/>
      <c r="K5" s="29"/>
      <c r="L5" s="29"/>
      <c r="M5" s="29"/>
      <c r="N5" s="29"/>
      <c r="O5" s="29"/>
      <c r="P5" s="37"/>
    </row>
    <row r="6" spans="1:16" ht="15" x14ac:dyDescent="0.4">
      <c r="D6" s="37"/>
      <c r="E6" s="31" t="s">
        <v>11</v>
      </c>
      <c r="F6" s="28"/>
      <c r="G6" s="29"/>
      <c r="H6" s="29"/>
      <c r="I6" s="29"/>
      <c r="J6" s="29"/>
      <c r="K6" s="29"/>
      <c r="L6" s="29"/>
      <c r="M6" s="29"/>
      <c r="N6" s="29"/>
      <c r="O6" s="29"/>
      <c r="P6" s="37"/>
    </row>
    <row r="7" spans="1:16" ht="15" x14ac:dyDescent="0.4">
      <c r="B7" s="34"/>
      <c r="D7" s="37"/>
      <c r="E7" s="31" t="s">
        <v>12</v>
      </c>
      <c r="F7" s="28"/>
      <c r="G7" s="29"/>
      <c r="H7" s="29">
        <v>1</v>
      </c>
      <c r="I7" s="29"/>
      <c r="J7" s="29"/>
      <c r="K7" s="29"/>
      <c r="L7" s="29"/>
      <c r="M7" s="29"/>
      <c r="N7" s="29"/>
      <c r="O7" s="29"/>
      <c r="P7" s="37"/>
    </row>
    <row r="8" spans="1:16" ht="15" x14ac:dyDescent="0.4">
      <c r="D8" s="37"/>
      <c r="E8" s="31" t="s">
        <v>13</v>
      </c>
      <c r="F8" s="28"/>
      <c r="G8" s="29"/>
      <c r="H8" s="29"/>
      <c r="I8" s="29"/>
      <c r="J8" s="29"/>
      <c r="K8" s="29"/>
      <c r="L8" s="29"/>
      <c r="M8" s="29"/>
      <c r="N8" s="29"/>
      <c r="O8" s="29"/>
      <c r="P8" s="37"/>
    </row>
    <row r="9" spans="1:16" ht="15.6" thickBot="1" x14ac:dyDescent="0.45">
      <c r="A9" s="58" t="s">
        <v>52</v>
      </c>
      <c r="B9" s="72" t="s">
        <v>71</v>
      </c>
      <c r="C9" s="38">
        <f>RegularHrs</f>
        <v>6</v>
      </c>
      <c r="D9" s="40"/>
      <c r="E9" s="31" t="s">
        <v>14</v>
      </c>
      <c r="F9" s="28"/>
      <c r="G9" s="29"/>
      <c r="H9" s="29"/>
      <c r="I9" s="29"/>
      <c r="J9" s="29"/>
      <c r="K9" s="29"/>
      <c r="L9" s="29"/>
      <c r="M9" s="29"/>
      <c r="N9" s="29"/>
      <c r="O9" s="29"/>
      <c r="P9" s="37"/>
    </row>
    <row r="10" spans="1:16" ht="15.6" thickBot="1" x14ac:dyDescent="0.45">
      <c r="A10" s="58" t="s">
        <v>33</v>
      </c>
      <c r="B10" s="34"/>
      <c r="C10" s="39"/>
      <c r="D10" s="41"/>
      <c r="E10" s="48" t="s">
        <v>65</v>
      </c>
      <c r="F10" s="25">
        <f t="shared" ref="F10:O10" si="0">SUM(F3:F9)</f>
        <v>0</v>
      </c>
      <c r="G10" s="26">
        <f t="shared" si="0"/>
        <v>0</v>
      </c>
      <c r="H10" s="26">
        <f t="shared" si="0"/>
        <v>1</v>
      </c>
      <c r="I10" s="26">
        <f t="shared" si="0"/>
        <v>0</v>
      </c>
      <c r="J10" s="26">
        <f t="shared" si="0"/>
        <v>0</v>
      </c>
      <c r="K10" s="26">
        <f t="shared" si="0"/>
        <v>0</v>
      </c>
      <c r="L10" s="26">
        <f t="shared" si="0"/>
        <v>0.5</v>
      </c>
      <c r="M10" s="26">
        <f t="shared" si="0"/>
        <v>0</v>
      </c>
      <c r="N10" s="26">
        <f t="shared" si="0"/>
        <v>0</v>
      </c>
      <c r="O10" s="27">
        <f t="shared" si="0"/>
        <v>0</v>
      </c>
      <c r="P10" s="37"/>
    </row>
    <row r="11" spans="1:16" ht="23.1" customHeight="1" thickBot="1" x14ac:dyDescent="0.45">
      <c r="A11" s="58" t="s">
        <v>53</v>
      </c>
      <c r="B11" s="43"/>
      <c r="C11" s="21"/>
      <c r="D11" s="42"/>
      <c r="E11" s="9" t="str">
        <f ca="1">TEXT(DATEVALUE(January[[#Headers],[August]]&amp;"  "&amp;YEAR(TODAY())),"mmm.")&amp;" Total: Regular days"</f>
        <v>Aug. Total: Regular days</v>
      </c>
      <c r="F11" s="52">
        <f>SUM(January[Week 1],January[Week 2],January[Week 3],January[Week 4],January[Week 5])</f>
        <v>1.5</v>
      </c>
      <c r="G11" s="86"/>
      <c r="H11" s="86"/>
      <c r="I11" s="53">
        <f>SUM(January[Overtime],January[[Overtime  ]],January[[Overtime   ]],January[[Overtime    ]],January[[Overtime     ]])</f>
        <v>0</v>
      </c>
      <c r="J11" s="18"/>
      <c r="K11" s="18"/>
      <c r="L11" s="18"/>
      <c r="M11" s="18"/>
      <c r="N11" s="18"/>
      <c r="O11" s="19"/>
      <c r="P11" s="37"/>
    </row>
    <row r="12" spans="1:16" ht="22.5" customHeight="1" x14ac:dyDescent="0.4">
      <c r="B12" s="43"/>
      <c r="D12" s="37"/>
      <c r="E12" s="37"/>
      <c r="F12" s="37"/>
      <c r="G12" s="70"/>
      <c r="H12" s="70"/>
      <c r="I12" s="70"/>
      <c r="J12" s="70"/>
      <c r="K12" s="70"/>
      <c r="L12" s="70"/>
      <c r="M12" s="70"/>
      <c r="N12" s="70"/>
      <c r="O12" s="71"/>
      <c r="P12" s="37"/>
    </row>
    <row r="13" spans="1:16" ht="30" customHeight="1" thickBot="1" x14ac:dyDescent="0.45">
      <c r="A13" s="58" t="s">
        <v>34</v>
      </c>
      <c r="B13" s="76" t="s">
        <v>69</v>
      </c>
      <c r="C13" s="77">
        <v>44810</v>
      </c>
      <c r="D13" s="37"/>
      <c r="E13" s="30" t="s">
        <v>22</v>
      </c>
      <c r="F13" s="1" t="s">
        <v>2</v>
      </c>
      <c r="G13" s="12" t="s">
        <v>3</v>
      </c>
      <c r="H13" s="12" t="s">
        <v>4</v>
      </c>
      <c r="I13" s="12" t="s">
        <v>29</v>
      </c>
      <c r="J13" s="12" t="s">
        <v>5</v>
      </c>
      <c r="K13" s="12" t="s">
        <v>28</v>
      </c>
      <c r="L13" s="12" t="s">
        <v>6</v>
      </c>
      <c r="M13" s="12" t="s">
        <v>27</v>
      </c>
      <c r="N13" s="12" t="s">
        <v>7</v>
      </c>
      <c r="O13" s="23" t="s">
        <v>26</v>
      </c>
      <c r="P13" s="37"/>
    </row>
    <row r="14" spans="1:16" ht="15" x14ac:dyDescent="0.4">
      <c r="D14" s="37"/>
      <c r="E14" s="5" t="s">
        <v>8</v>
      </c>
      <c r="F14" s="6">
        <v>1</v>
      </c>
      <c r="G14" s="13"/>
      <c r="H14" s="13"/>
      <c r="I14" s="13"/>
      <c r="J14" s="13"/>
      <c r="K14" s="13"/>
      <c r="L14" s="13"/>
      <c r="M14" s="13"/>
      <c r="N14" s="13"/>
      <c r="O14" s="15"/>
      <c r="P14" s="37"/>
    </row>
    <row r="15" spans="1:16" ht="15" x14ac:dyDescent="0.4">
      <c r="B15" s="44"/>
      <c r="D15" s="40"/>
      <c r="E15" s="4" t="s">
        <v>9</v>
      </c>
      <c r="F15" s="2">
        <v>1</v>
      </c>
      <c r="G15" s="14"/>
      <c r="H15" s="14"/>
      <c r="I15" s="14"/>
      <c r="J15" s="14"/>
      <c r="K15" s="14"/>
      <c r="L15" s="14"/>
      <c r="M15" s="14"/>
      <c r="N15" s="14"/>
      <c r="O15" s="24"/>
      <c r="P15" s="37"/>
    </row>
    <row r="16" spans="1:16" ht="15" x14ac:dyDescent="0.4">
      <c r="B16" s="44"/>
      <c r="D16" s="37"/>
      <c r="E16" s="5" t="s">
        <v>10</v>
      </c>
      <c r="F16" s="6">
        <v>0.5</v>
      </c>
      <c r="G16" s="13">
        <v>1</v>
      </c>
      <c r="H16" s="13"/>
      <c r="I16" s="13"/>
      <c r="J16" s="13">
        <v>1</v>
      </c>
      <c r="K16" s="13"/>
      <c r="L16" s="13"/>
      <c r="M16" s="13"/>
      <c r="N16" s="13"/>
      <c r="O16" s="15"/>
      <c r="P16" s="37"/>
    </row>
    <row r="17" spans="1:16" ht="15" x14ac:dyDescent="0.4">
      <c r="D17" s="37"/>
      <c r="E17" s="4" t="s">
        <v>11</v>
      </c>
      <c r="F17" s="2"/>
      <c r="G17" s="14"/>
      <c r="H17" s="14">
        <v>1</v>
      </c>
      <c r="I17" s="14"/>
      <c r="J17" s="14"/>
      <c r="K17" s="14"/>
      <c r="L17" s="14"/>
      <c r="M17" s="14"/>
      <c r="N17" s="14"/>
      <c r="O17" s="24"/>
      <c r="P17" s="37"/>
    </row>
    <row r="18" spans="1:16" ht="15" x14ac:dyDescent="0.4">
      <c r="D18" s="37"/>
      <c r="E18" s="5" t="s">
        <v>12</v>
      </c>
      <c r="F18" s="6"/>
      <c r="G18" s="13"/>
      <c r="H18" s="13"/>
      <c r="I18" s="13"/>
      <c r="J18" s="13"/>
      <c r="K18" s="13"/>
      <c r="L18" s="13"/>
      <c r="M18" s="13"/>
      <c r="N18" s="13"/>
      <c r="O18" s="15"/>
      <c r="P18" s="37"/>
    </row>
    <row r="19" spans="1:16" ht="15" x14ac:dyDescent="0.4">
      <c r="D19" s="37"/>
      <c r="E19" s="4" t="s">
        <v>13</v>
      </c>
      <c r="F19" s="2"/>
      <c r="G19" s="14"/>
      <c r="H19" s="14"/>
      <c r="I19" s="14"/>
      <c r="J19" s="14"/>
      <c r="K19" s="14"/>
      <c r="L19" s="14"/>
      <c r="M19" s="14"/>
      <c r="N19" s="14"/>
      <c r="O19" s="24"/>
      <c r="P19" s="37"/>
    </row>
    <row r="20" spans="1:16" ht="15" x14ac:dyDescent="0.4">
      <c r="D20" s="37"/>
      <c r="E20" s="7" t="s">
        <v>14</v>
      </c>
      <c r="F20" s="8"/>
      <c r="G20" s="15"/>
      <c r="H20" s="15"/>
      <c r="I20" s="15"/>
      <c r="J20" s="15"/>
      <c r="K20" s="15"/>
      <c r="L20" s="15"/>
      <c r="M20" s="15"/>
      <c r="N20" s="15"/>
      <c r="O20" s="15"/>
      <c r="P20" s="37"/>
    </row>
    <row r="21" spans="1:16" ht="15.6" thickBot="1" x14ac:dyDescent="0.45">
      <c r="D21" s="42"/>
      <c r="E21" s="48" t="s">
        <v>65</v>
      </c>
      <c r="F21" s="45">
        <f t="shared" ref="F21:O21" si="1">SUM(F14:F20)</f>
        <v>2.5</v>
      </c>
      <c r="G21" s="46">
        <f t="shared" si="1"/>
        <v>1</v>
      </c>
      <c r="H21" s="46">
        <f t="shared" si="1"/>
        <v>1</v>
      </c>
      <c r="I21" s="46">
        <f t="shared" si="1"/>
        <v>0</v>
      </c>
      <c r="J21" s="46">
        <f t="shared" si="1"/>
        <v>1</v>
      </c>
      <c r="K21" s="46">
        <f t="shared" si="1"/>
        <v>0</v>
      </c>
      <c r="L21" s="46">
        <f t="shared" si="1"/>
        <v>0</v>
      </c>
      <c r="M21" s="46">
        <f t="shared" si="1"/>
        <v>0</v>
      </c>
      <c r="N21" s="46">
        <f t="shared" si="1"/>
        <v>0</v>
      </c>
      <c r="O21" s="47">
        <f t="shared" si="1"/>
        <v>0</v>
      </c>
      <c r="P21" s="37"/>
    </row>
    <row r="22" spans="1:16" ht="23.1" customHeight="1" x14ac:dyDescent="0.4">
      <c r="A22" s="58" t="s">
        <v>54</v>
      </c>
      <c r="D22" s="42"/>
      <c r="E22" s="69" t="str">
        <f ca="1">TEXT(DATEVALUE(February[[#Headers],[September]]&amp;"  "&amp;YEAR(TODAY())),"mmm.")&amp;" total: Regular days"</f>
        <v>Sep. total: Regular days</v>
      </c>
      <c r="F22" s="50">
        <f>SUM(February[Week 1],February[Week 2],February[Week 3],February[Week 4],February[Week 5])</f>
        <v>4.5</v>
      </c>
      <c r="G22" s="78"/>
      <c r="H22" s="78"/>
      <c r="I22" s="51">
        <f>SUM(February[Overtime],February[[Overtime  ]],February[[Overtime   ]],February[[Overtime    ]],February[[Overtime     ]])</f>
        <v>1</v>
      </c>
      <c r="J22" s="16"/>
      <c r="K22" s="16"/>
      <c r="L22" s="16"/>
      <c r="M22" s="16"/>
      <c r="N22" s="16"/>
      <c r="O22" s="20"/>
      <c r="P22" s="37"/>
    </row>
    <row r="23" spans="1:16" s="3" customFormat="1" x14ac:dyDescent="0.25">
      <c r="A23" s="58"/>
      <c r="B23" s="32"/>
      <c r="C23" s="32"/>
      <c r="D23" s="37"/>
      <c r="E23" s="37"/>
      <c r="F23" s="37"/>
      <c r="G23" s="70"/>
      <c r="H23" s="70"/>
      <c r="I23" s="70"/>
      <c r="J23" s="70"/>
      <c r="K23" s="70"/>
      <c r="L23" s="70"/>
      <c r="M23" s="70"/>
      <c r="N23" s="70"/>
      <c r="O23" s="71"/>
      <c r="P23" s="37"/>
    </row>
    <row r="24" spans="1:16" ht="30" customHeight="1" thickBot="1" x14ac:dyDescent="0.3">
      <c r="A24" s="58" t="s">
        <v>35</v>
      </c>
      <c r="D24" s="37"/>
      <c r="E24" s="49" t="s">
        <v>23</v>
      </c>
      <c r="F24" s="1" t="s">
        <v>2</v>
      </c>
      <c r="G24" s="12" t="s">
        <v>3</v>
      </c>
      <c r="H24" s="12" t="s">
        <v>4</v>
      </c>
      <c r="I24" s="12" t="s">
        <v>29</v>
      </c>
      <c r="J24" s="12" t="s">
        <v>5</v>
      </c>
      <c r="K24" s="12" t="s">
        <v>30</v>
      </c>
      <c r="L24" s="12" t="s">
        <v>6</v>
      </c>
      <c r="M24" s="12" t="s">
        <v>27</v>
      </c>
      <c r="N24" s="12" t="s">
        <v>7</v>
      </c>
      <c r="O24" s="23" t="s">
        <v>26</v>
      </c>
      <c r="P24" s="37"/>
    </row>
    <row r="25" spans="1:16" ht="15" x14ac:dyDescent="0.4">
      <c r="D25" s="37"/>
      <c r="E25" s="5" t="s">
        <v>8</v>
      </c>
      <c r="F25" s="6"/>
      <c r="G25" s="13"/>
      <c r="H25" s="13"/>
      <c r="I25" s="13"/>
      <c r="J25" s="13"/>
      <c r="K25" s="13"/>
      <c r="L25" s="13"/>
      <c r="M25" s="13"/>
      <c r="N25" s="13"/>
      <c r="O25" s="15"/>
      <c r="P25" s="37"/>
    </row>
    <row r="26" spans="1:16" ht="15" x14ac:dyDescent="0.4">
      <c r="D26" s="37"/>
      <c r="E26" s="4" t="s">
        <v>9</v>
      </c>
      <c r="F26" s="2"/>
      <c r="G26" s="14"/>
      <c r="H26" s="14"/>
      <c r="I26" s="14"/>
      <c r="J26" s="14"/>
      <c r="K26" s="14"/>
      <c r="L26" s="14"/>
      <c r="M26" s="14"/>
      <c r="N26" s="14"/>
      <c r="O26" s="24"/>
      <c r="P26" s="37"/>
    </row>
    <row r="27" spans="1:16" ht="15" x14ac:dyDescent="0.4">
      <c r="D27" s="37"/>
      <c r="E27" s="5" t="s">
        <v>10</v>
      </c>
      <c r="F27" s="6"/>
      <c r="G27" s="13"/>
      <c r="H27" s="13"/>
      <c r="I27" s="13"/>
      <c r="J27" s="13"/>
      <c r="K27" s="13"/>
      <c r="L27" s="13"/>
      <c r="M27" s="13"/>
      <c r="N27" s="13"/>
      <c r="O27" s="15"/>
      <c r="P27" s="37"/>
    </row>
    <row r="28" spans="1:16" ht="15" x14ac:dyDescent="0.4">
      <c r="D28" s="37"/>
      <c r="E28" s="4" t="s">
        <v>11</v>
      </c>
      <c r="F28" s="2"/>
      <c r="G28" s="14"/>
      <c r="H28" s="14"/>
      <c r="I28" s="14"/>
      <c r="J28" s="14"/>
      <c r="K28" s="14"/>
      <c r="L28" s="14"/>
      <c r="M28" s="14"/>
      <c r="N28" s="14"/>
      <c r="O28" s="24"/>
      <c r="P28" s="37"/>
    </row>
    <row r="29" spans="1:16" ht="15" x14ac:dyDescent="0.4">
      <c r="D29" s="37"/>
      <c r="E29" s="5" t="s">
        <v>12</v>
      </c>
      <c r="F29" s="6"/>
      <c r="G29" s="13"/>
      <c r="H29" s="13"/>
      <c r="I29" s="13"/>
      <c r="J29" s="13"/>
      <c r="K29" s="13"/>
      <c r="L29" s="13"/>
      <c r="M29" s="13"/>
      <c r="N29" s="13"/>
      <c r="O29" s="15"/>
      <c r="P29" s="37"/>
    </row>
    <row r="30" spans="1:16" ht="15" x14ac:dyDescent="0.4">
      <c r="D30" s="37"/>
      <c r="E30" s="4" t="s">
        <v>13</v>
      </c>
      <c r="F30" s="2"/>
      <c r="G30" s="14"/>
      <c r="H30" s="14"/>
      <c r="I30" s="14"/>
      <c r="J30" s="14"/>
      <c r="K30" s="14"/>
      <c r="L30" s="14"/>
      <c r="M30" s="14"/>
      <c r="N30" s="14"/>
      <c r="O30" s="24"/>
      <c r="P30" s="37"/>
    </row>
    <row r="31" spans="1:16" ht="15" x14ac:dyDescent="0.4">
      <c r="D31" s="37"/>
      <c r="E31" s="7" t="s">
        <v>14</v>
      </c>
      <c r="F31" s="8"/>
      <c r="G31" s="15"/>
      <c r="H31" s="15"/>
      <c r="I31" s="15"/>
      <c r="J31" s="15"/>
      <c r="K31" s="15"/>
      <c r="L31" s="15"/>
      <c r="M31" s="15"/>
      <c r="N31" s="15"/>
      <c r="O31" s="15"/>
      <c r="P31" s="37"/>
    </row>
    <row r="32" spans="1:16" ht="15.6" thickBot="1" x14ac:dyDescent="0.45">
      <c r="D32" s="37"/>
      <c r="E32" s="48" t="s">
        <v>65</v>
      </c>
      <c r="F32" s="45">
        <f t="shared" ref="F32:O32" si="2">SUM(F25:F31)</f>
        <v>0</v>
      </c>
      <c r="G32" s="46">
        <f t="shared" si="2"/>
        <v>0</v>
      </c>
      <c r="H32" s="46">
        <f t="shared" si="2"/>
        <v>0</v>
      </c>
      <c r="I32" s="46">
        <f t="shared" si="2"/>
        <v>0</v>
      </c>
      <c r="J32" s="46">
        <f t="shared" si="2"/>
        <v>0</v>
      </c>
      <c r="K32" s="46">
        <f t="shared" si="2"/>
        <v>0</v>
      </c>
      <c r="L32" s="46">
        <f t="shared" si="2"/>
        <v>0</v>
      </c>
      <c r="M32" s="46">
        <f t="shared" si="2"/>
        <v>0</v>
      </c>
      <c r="N32" s="46">
        <f t="shared" si="2"/>
        <v>0</v>
      </c>
      <c r="O32" s="47">
        <f t="shared" si="2"/>
        <v>0</v>
      </c>
      <c r="P32" s="37"/>
    </row>
    <row r="33" spans="1:16" ht="23.1" customHeight="1" x14ac:dyDescent="0.4">
      <c r="A33" s="58" t="s">
        <v>55</v>
      </c>
      <c r="D33" s="42"/>
      <c r="E33" s="56" t="str">
        <f ca="1">TEXT(DATEVALUE(March[[#Headers],[October]]&amp;" "&amp;YEAR(TODAY())),"mmm.")&amp;" total: Regular days"</f>
        <v>Oct. total: Regular days</v>
      </c>
      <c r="F33" s="54">
        <f>SUM(March[Week 1],March[Week 2],March[Week 3],March[Week 4],March[Week 5])</f>
        <v>0</v>
      </c>
      <c r="G33" s="78"/>
      <c r="H33" s="78"/>
      <c r="I33" s="55">
        <f>SUM(March[Overtime],March[[Overtime  ]],March[Overtime  2],March[[Overtime    ]],March[[Overtime     ]])</f>
        <v>0</v>
      </c>
      <c r="J33" s="16"/>
      <c r="K33" s="16"/>
      <c r="L33" s="16"/>
      <c r="M33" s="16"/>
      <c r="N33" s="16"/>
      <c r="O33" s="20"/>
      <c r="P33" s="37"/>
    </row>
    <row r="34" spans="1:16" ht="42" customHeight="1" thickBot="1" x14ac:dyDescent="0.5">
      <c r="A34" s="58" t="s">
        <v>32</v>
      </c>
      <c r="D34" s="42"/>
      <c r="E34" s="85"/>
      <c r="F34" s="85"/>
      <c r="G34" s="85"/>
      <c r="H34" s="85"/>
      <c r="I34" s="85"/>
      <c r="J34" s="85"/>
      <c r="K34" s="85"/>
      <c r="L34" s="85"/>
      <c r="M34" s="85"/>
      <c r="N34" s="85"/>
      <c r="O34" s="85"/>
      <c r="P34" s="37"/>
    </row>
    <row r="35" spans="1:16" ht="30" customHeight="1" thickTop="1" thickBot="1" x14ac:dyDescent="0.3">
      <c r="A35" s="58" t="s">
        <v>36</v>
      </c>
      <c r="D35" s="37"/>
      <c r="E35" s="49" t="s">
        <v>24</v>
      </c>
      <c r="F35" s="1" t="s">
        <v>2</v>
      </c>
      <c r="G35" s="12" t="s">
        <v>3</v>
      </c>
      <c r="H35" s="12" t="s">
        <v>4</v>
      </c>
      <c r="I35" s="12" t="s">
        <v>29</v>
      </c>
      <c r="J35" s="12" t="s">
        <v>5</v>
      </c>
      <c r="K35" s="12" t="s">
        <v>28</v>
      </c>
      <c r="L35" s="12" t="s">
        <v>6</v>
      </c>
      <c r="M35" s="12" t="s">
        <v>27</v>
      </c>
      <c r="N35" s="12" t="s">
        <v>7</v>
      </c>
      <c r="O35" s="23" t="s">
        <v>26</v>
      </c>
      <c r="P35" s="37"/>
    </row>
    <row r="36" spans="1:16" ht="15" x14ac:dyDescent="0.4">
      <c r="D36" s="37"/>
      <c r="E36" s="5" t="s">
        <v>8</v>
      </c>
      <c r="F36" s="6"/>
      <c r="G36" s="13"/>
      <c r="H36" s="13"/>
      <c r="I36" s="13"/>
      <c r="J36" s="13"/>
      <c r="K36" s="13"/>
      <c r="L36" s="13"/>
      <c r="M36" s="13"/>
      <c r="N36" s="13"/>
      <c r="O36" s="15"/>
      <c r="P36" s="37"/>
    </row>
    <row r="37" spans="1:16" ht="15" x14ac:dyDescent="0.4">
      <c r="D37" s="37"/>
      <c r="E37" s="4" t="s">
        <v>9</v>
      </c>
      <c r="F37" s="2"/>
      <c r="G37" s="14"/>
      <c r="H37" s="14"/>
      <c r="I37" s="14"/>
      <c r="J37" s="14"/>
      <c r="K37" s="14"/>
      <c r="L37" s="14"/>
      <c r="M37" s="14"/>
      <c r="N37" s="14"/>
      <c r="O37" s="24"/>
      <c r="P37" s="37"/>
    </row>
    <row r="38" spans="1:16" ht="15" x14ac:dyDescent="0.4">
      <c r="D38" s="37"/>
      <c r="E38" s="5" t="s">
        <v>10</v>
      </c>
      <c r="F38" s="6"/>
      <c r="G38" s="13"/>
      <c r="H38" s="13"/>
      <c r="I38" s="13"/>
      <c r="J38" s="13"/>
      <c r="K38" s="13"/>
      <c r="L38" s="13"/>
      <c r="M38" s="13"/>
      <c r="N38" s="13"/>
      <c r="O38" s="15"/>
      <c r="P38" s="37"/>
    </row>
    <row r="39" spans="1:16" ht="15" x14ac:dyDescent="0.4">
      <c r="D39" s="37"/>
      <c r="E39" s="4" t="s">
        <v>11</v>
      </c>
      <c r="F39" s="2"/>
      <c r="G39" s="14"/>
      <c r="H39" s="14"/>
      <c r="I39" s="14"/>
      <c r="J39" s="14"/>
      <c r="K39" s="14"/>
      <c r="L39" s="14"/>
      <c r="M39" s="14"/>
      <c r="N39" s="14"/>
      <c r="O39" s="24"/>
      <c r="P39" s="37"/>
    </row>
    <row r="40" spans="1:16" ht="15" x14ac:dyDescent="0.4">
      <c r="D40" s="37"/>
      <c r="E40" s="5" t="s">
        <v>12</v>
      </c>
      <c r="F40" s="6"/>
      <c r="G40" s="13"/>
      <c r="H40" s="13"/>
      <c r="I40" s="13"/>
      <c r="J40" s="13"/>
      <c r="K40" s="13"/>
      <c r="L40" s="13"/>
      <c r="M40" s="13"/>
      <c r="N40" s="13"/>
      <c r="O40" s="15"/>
      <c r="P40" s="37"/>
    </row>
    <row r="41" spans="1:16" ht="15" x14ac:dyDescent="0.4">
      <c r="D41" s="37"/>
      <c r="E41" s="4" t="s">
        <v>13</v>
      </c>
      <c r="F41" s="2"/>
      <c r="G41" s="14"/>
      <c r="H41" s="14"/>
      <c r="I41" s="14"/>
      <c r="J41" s="14"/>
      <c r="K41" s="14"/>
      <c r="L41" s="14"/>
      <c r="M41" s="14"/>
      <c r="N41" s="14"/>
      <c r="O41" s="24"/>
      <c r="P41" s="37"/>
    </row>
    <row r="42" spans="1:16" ht="15" x14ac:dyDescent="0.4">
      <c r="D42" s="37"/>
      <c r="E42" s="7" t="s">
        <v>14</v>
      </c>
      <c r="F42" s="8"/>
      <c r="G42" s="15"/>
      <c r="H42" s="15"/>
      <c r="I42" s="15"/>
      <c r="J42" s="15"/>
      <c r="K42" s="15"/>
      <c r="L42" s="15"/>
      <c r="M42" s="15"/>
      <c r="N42" s="15"/>
      <c r="O42" s="15"/>
      <c r="P42" s="37"/>
    </row>
    <row r="43" spans="1:16" ht="15" customHeight="1" thickBot="1" x14ac:dyDescent="0.45">
      <c r="D43" s="42"/>
      <c r="E43" s="48" t="s">
        <v>65</v>
      </c>
      <c r="F43" s="45">
        <f t="shared" ref="F43:O43" si="3">SUM(F36:F42)</f>
        <v>0</v>
      </c>
      <c r="G43" s="46">
        <f t="shared" si="3"/>
        <v>0</v>
      </c>
      <c r="H43" s="46">
        <f t="shared" si="3"/>
        <v>0</v>
      </c>
      <c r="I43" s="46">
        <f t="shared" si="3"/>
        <v>0</v>
      </c>
      <c r="J43" s="46">
        <f t="shared" si="3"/>
        <v>0</v>
      </c>
      <c r="K43" s="46">
        <f t="shared" si="3"/>
        <v>0</v>
      </c>
      <c r="L43" s="46">
        <f t="shared" si="3"/>
        <v>0</v>
      </c>
      <c r="M43" s="46">
        <f t="shared" si="3"/>
        <v>0</v>
      </c>
      <c r="N43" s="46">
        <f t="shared" si="3"/>
        <v>0</v>
      </c>
      <c r="O43" s="47">
        <f t="shared" si="3"/>
        <v>0</v>
      </c>
      <c r="P43" s="37"/>
    </row>
    <row r="44" spans="1:16" ht="21.9" customHeight="1" x14ac:dyDescent="0.4">
      <c r="A44" s="58" t="s">
        <v>56</v>
      </c>
      <c r="D44" s="42"/>
      <c r="E44" s="10" t="str">
        <f ca="1">TEXT(DATEVALUE(April[[#Headers],[November]]&amp;" "&amp;YEAR(TODAY())),"mmm.")&amp;" total: Regular days"</f>
        <v>Nov. total: Regular days</v>
      </c>
      <c r="F44" s="54">
        <f>SUM(April[Week 1],April[Week 2],April[Week 3],April[Week 4],April[Week 5])</f>
        <v>0</v>
      </c>
      <c r="G44" s="78"/>
      <c r="H44" s="78"/>
      <c r="I44" s="55">
        <f>SUM(April[Overtime],April[[Overtime  ]],April[[Overtime   ]],April[[Overtime    ]],April[[Overtime     ]])</f>
        <v>0</v>
      </c>
      <c r="J44" s="16"/>
      <c r="K44" s="16"/>
      <c r="L44" s="16"/>
      <c r="M44" s="16"/>
      <c r="N44" s="16"/>
      <c r="O44" s="20"/>
      <c r="P44" s="37"/>
    </row>
    <row r="45" spans="1:16" x14ac:dyDescent="0.25">
      <c r="D45" s="37"/>
      <c r="E45" s="37"/>
      <c r="F45" s="37"/>
      <c r="G45" s="70"/>
      <c r="H45" s="70"/>
      <c r="I45" s="70"/>
      <c r="J45" s="70"/>
      <c r="K45" s="70"/>
      <c r="L45" s="70"/>
      <c r="M45" s="70"/>
      <c r="N45" s="70"/>
      <c r="O45" s="70"/>
      <c r="P45" s="37"/>
    </row>
    <row r="46" spans="1:16" ht="30" customHeight="1" thickBot="1" x14ac:dyDescent="0.3">
      <c r="A46" s="58" t="s">
        <v>37</v>
      </c>
      <c r="D46" s="37"/>
      <c r="E46" s="49" t="s">
        <v>25</v>
      </c>
      <c r="F46" s="1" t="s">
        <v>2</v>
      </c>
      <c r="G46" s="12" t="s">
        <v>3</v>
      </c>
      <c r="H46" s="12" t="s">
        <v>4</v>
      </c>
      <c r="I46" s="12" t="s">
        <v>29</v>
      </c>
      <c r="J46" s="12" t="s">
        <v>5</v>
      </c>
      <c r="K46" s="12" t="s">
        <v>28</v>
      </c>
      <c r="L46" s="12" t="s">
        <v>6</v>
      </c>
      <c r="M46" s="12" t="s">
        <v>27</v>
      </c>
      <c r="N46" s="12" t="s">
        <v>7</v>
      </c>
      <c r="O46" s="23" t="s">
        <v>26</v>
      </c>
      <c r="P46" s="37"/>
    </row>
    <row r="47" spans="1:16" ht="15" x14ac:dyDescent="0.4">
      <c r="D47" s="37"/>
      <c r="E47" s="5" t="s">
        <v>8</v>
      </c>
      <c r="F47" s="6"/>
      <c r="G47" s="13"/>
      <c r="H47" s="13"/>
      <c r="I47" s="13"/>
      <c r="J47" s="13"/>
      <c r="K47" s="13"/>
      <c r="L47" s="13"/>
      <c r="M47" s="13"/>
      <c r="N47" s="13"/>
      <c r="O47" s="15"/>
      <c r="P47" s="37"/>
    </row>
    <row r="48" spans="1:16" ht="15" x14ac:dyDescent="0.4">
      <c r="D48" s="37"/>
      <c r="E48" s="4" t="s">
        <v>9</v>
      </c>
      <c r="F48" s="2"/>
      <c r="G48" s="14"/>
      <c r="H48" s="14"/>
      <c r="I48" s="14"/>
      <c r="J48" s="14"/>
      <c r="K48" s="14"/>
      <c r="L48" s="14"/>
      <c r="M48" s="14"/>
      <c r="N48" s="14"/>
      <c r="O48" s="24"/>
      <c r="P48" s="37"/>
    </row>
    <row r="49" spans="1:16" ht="15" x14ac:dyDescent="0.4">
      <c r="D49" s="37"/>
      <c r="E49" s="5" t="s">
        <v>10</v>
      </c>
      <c r="F49" s="6"/>
      <c r="G49" s="13"/>
      <c r="H49" s="13"/>
      <c r="I49" s="13"/>
      <c r="J49" s="13"/>
      <c r="K49" s="13"/>
      <c r="L49" s="13"/>
      <c r="M49" s="13"/>
      <c r="N49" s="13"/>
      <c r="O49" s="15"/>
      <c r="P49" s="37"/>
    </row>
    <row r="50" spans="1:16" ht="15" x14ac:dyDescent="0.4">
      <c r="D50" s="37"/>
      <c r="E50" s="4" t="s">
        <v>11</v>
      </c>
      <c r="F50" s="2"/>
      <c r="G50" s="14"/>
      <c r="H50" s="14"/>
      <c r="I50" s="14"/>
      <c r="J50" s="14"/>
      <c r="K50" s="14"/>
      <c r="L50" s="14"/>
      <c r="M50" s="14"/>
      <c r="N50" s="14"/>
      <c r="O50" s="24"/>
      <c r="P50" s="37"/>
    </row>
    <row r="51" spans="1:16" ht="15" x14ac:dyDescent="0.4">
      <c r="D51" s="37"/>
      <c r="E51" s="5" t="s">
        <v>12</v>
      </c>
      <c r="F51" s="6"/>
      <c r="G51" s="13"/>
      <c r="H51" s="13"/>
      <c r="I51" s="13"/>
      <c r="J51" s="13"/>
      <c r="K51" s="13"/>
      <c r="L51" s="13"/>
      <c r="M51" s="13"/>
      <c r="N51" s="13"/>
      <c r="O51" s="15"/>
      <c r="P51" s="37"/>
    </row>
    <row r="52" spans="1:16" ht="15" x14ac:dyDescent="0.4">
      <c r="D52" s="37"/>
      <c r="E52" s="4" t="s">
        <v>13</v>
      </c>
      <c r="F52" s="2"/>
      <c r="G52" s="14"/>
      <c r="H52" s="14"/>
      <c r="I52" s="14"/>
      <c r="J52" s="14"/>
      <c r="K52" s="14"/>
      <c r="L52" s="14"/>
      <c r="M52" s="14"/>
      <c r="N52" s="14"/>
      <c r="O52" s="24"/>
      <c r="P52" s="37"/>
    </row>
    <row r="53" spans="1:16" ht="15" customHeight="1" x14ac:dyDescent="0.4">
      <c r="D53" s="37"/>
      <c r="E53" s="7" t="s">
        <v>14</v>
      </c>
      <c r="F53" s="8"/>
      <c r="G53" s="15"/>
      <c r="H53" s="15"/>
      <c r="I53" s="15"/>
      <c r="J53" s="15"/>
      <c r="K53" s="15"/>
      <c r="L53" s="15"/>
      <c r="M53" s="15"/>
      <c r="N53" s="15"/>
      <c r="O53" s="15"/>
      <c r="P53" s="37"/>
    </row>
    <row r="54" spans="1:16" ht="15.6" thickBot="1" x14ac:dyDescent="0.45">
      <c r="D54" s="42"/>
      <c r="E54" s="48" t="s">
        <v>65</v>
      </c>
      <c r="F54" s="45">
        <f t="shared" ref="F54:O54" si="4">SUM(F47:F53)</f>
        <v>0</v>
      </c>
      <c r="G54" s="46">
        <f t="shared" si="4"/>
        <v>0</v>
      </c>
      <c r="H54" s="46">
        <f t="shared" si="4"/>
        <v>0</v>
      </c>
      <c r="I54" s="46">
        <f t="shared" si="4"/>
        <v>0</v>
      </c>
      <c r="J54" s="46">
        <f t="shared" si="4"/>
        <v>0</v>
      </c>
      <c r="K54" s="46">
        <f t="shared" si="4"/>
        <v>0</v>
      </c>
      <c r="L54" s="46">
        <f t="shared" si="4"/>
        <v>0</v>
      </c>
      <c r="M54" s="46">
        <f t="shared" si="4"/>
        <v>0</v>
      </c>
      <c r="N54" s="46">
        <f t="shared" si="4"/>
        <v>0</v>
      </c>
      <c r="O54" s="47">
        <f t="shared" si="4"/>
        <v>0</v>
      </c>
      <c r="P54" s="37"/>
    </row>
    <row r="55" spans="1:16" ht="21.9" customHeight="1" x14ac:dyDescent="0.4">
      <c r="A55" s="58" t="s">
        <v>57</v>
      </c>
      <c r="D55" s="42"/>
      <c r="E55" s="10" t="str">
        <f ca="1">TEXT(DATEVALUE(May[[#Headers],[December]]&amp;" "&amp;YEAR(TODAY())),"mmm.")&amp;" total: Regular days"</f>
        <v>Dec. total: Regular days</v>
      </c>
      <c r="F55" s="54">
        <f>SUM(May[Week 1],May[Week 2],May[Week 3],May[Week 4],May[Week 5])</f>
        <v>0</v>
      </c>
      <c r="G55" s="78"/>
      <c r="H55" s="78"/>
      <c r="I55" s="55">
        <f>SUM(May[Overtime],May[[Overtime  ]],May[[Overtime   ]],May[[Overtime    ]],May[[Overtime     ]])</f>
        <v>0</v>
      </c>
      <c r="J55" s="16"/>
      <c r="K55" s="16"/>
      <c r="L55" s="16"/>
      <c r="M55" s="16"/>
      <c r="N55" s="16"/>
      <c r="O55" s="20"/>
      <c r="P55" s="37"/>
    </row>
    <row r="56" spans="1:16" x14ac:dyDescent="0.25">
      <c r="D56" s="37"/>
      <c r="E56" s="37"/>
      <c r="F56" s="37"/>
      <c r="G56" s="70"/>
      <c r="H56" s="70"/>
      <c r="I56" s="70"/>
      <c r="J56" s="70"/>
      <c r="K56" s="70"/>
      <c r="L56" s="70"/>
      <c r="M56" s="70"/>
      <c r="N56" s="70"/>
      <c r="O56" s="70"/>
      <c r="P56" s="37"/>
    </row>
    <row r="57" spans="1:16" ht="30" customHeight="1" thickBot="1" x14ac:dyDescent="0.3">
      <c r="A57" s="58" t="s">
        <v>40</v>
      </c>
      <c r="D57" s="37"/>
      <c r="E57" s="49" t="s">
        <v>1</v>
      </c>
      <c r="F57" s="1" t="s">
        <v>2</v>
      </c>
      <c r="G57" s="12" t="s">
        <v>3</v>
      </c>
      <c r="H57" s="12" t="s">
        <v>4</v>
      </c>
      <c r="I57" s="12" t="s">
        <v>29</v>
      </c>
      <c r="J57" s="12" t="s">
        <v>5</v>
      </c>
      <c r="K57" s="12" t="s">
        <v>28</v>
      </c>
      <c r="L57" s="12" t="s">
        <v>6</v>
      </c>
      <c r="M57" s="12" t="s">
        <v>27</v>
      </c>
      <c r="N57" s="12" t="s">
        <v>7</v>
      </c>
      <c r="O57" s="23" t="s">
        <v>26</v>
      </c>
      <c r="P57" s="37"/>
    </row>
    <row r="58" spans="1:16" ht="15" x14ac:dyDescent="0.4">
      <c r="D58" s="37"/>
      <c r="E58" s="5" t="s">
        <v>8</v>
      </c>
      <c r="F58" s="6"/>
      <c r="G58" s="13"/>
      <c r="H58" s="13"/>
      <c r="I58" s="13"/>
      <c r="J58" s="13"/>
      <c r="K58" s="13"/>
      <c r="L58" s="13"/>
      <c r="M58" s="13"/>
      <c r="N58" s="13"/>
      <c r="O58" s="15"/>
      <c r="P58" s="37"/>
    </row>
    <row r="59" spans="1:16" ht="15" x14ac:dyDescent="0.4">
      <c r="D59" s="37"/>
      <c r="E59" s="4" t="s">
        <v>9</v>
      </c>
      <c r="F59" s="2"/>
      <c r="G59" s="14"/>
      <c r="H59" s="14"/>
      <c r="I59" s="14"/>
      <c r="J59" s="14"/>
      <c r="K59" s="14"/>
      <c r="L59" s="14"/>
      <c r="M59" s="14"/>
      <c r="N59" s="14"/>
      <c r="O59" s="24"/>
      <c r="P59" s="37"/>
    </row>
    <row r="60" spans="1:16" ht="15" x14ac:dyDescent="0.4">
      <c r="D60" s="37"/>
      <c r="E60" s="5" t="s">
        <v>10</v>
      </c>
      <c r="F60" s="6"/>
      <c r="G60" s="13"/>
      <c r="H60" s="13"/>
      <c r="I60" s="13"/>
      <c r="J60" s="13"/>
      <c r="K60" s="13"/>
      <c r="L60" s="13"/>
      <c r="M60" s="13"/>
      <c r="N60" s="13"/>
      <c r="O60" s="15"/>
      <c r="P60" s="37"/>
    </row>
    <row r="61" spans="1:16" ht="15" x14ac:dyDescent="0.4">
      <c r="D61" s="37"/>
      <c r="E61" s="4" t="s">
        <v>11</v>
      </c>
      <c r="F61" s="2"/>
      <c r="G61" s="14"/>
      <c r="H61" s="14"/>
      <c r="I61" s="14"/>
      <c r="J61" s="14"/>
      <c r="K61" s="14"/>
      <c r="L61" s="14"/>
      <c r="M61" s="14"/>
      <c r="N61" s="14"/>
      <c r="O61" s="24"/>
      <c r="P61" s="37"/>
    </row>
    <row r="62" spans="1:16" ht="15" x14ac:dyDescent="0.4">
      <c r="D62" s="37"/>
      <c r="E62" s="5" t="s">
        <v>12</v>
      </c>
      <c r="F62" s="6"/>
      <c r="G62" s="13"/>
      <c r="H62" s="13"/>
      <c r="I62" s="13"/>
      <c r="J62" s="13"/>
      <c r="K62" s="13"/>
      <c r="L62" s="13"/>
      <c r="M62" s="13"/>
      <c r="N62" s="13"/>
      <c r="O62" s="15"/>
      <c r="P62" s="37"/>
    </row>
    <row r="63" spans="1:16" ht="15" customHeight="1" x14ac:dyDescent="0.4">
      <c r="D63" s="37"/>
      <c r="E63" s="4" t="s">
        <v>13</v>
      </c>
      <c r="F63" s="2"/>
      <c r="G63" s="14"/>
      <c r="H63" s="14"/>
      <c r="I63" s="14"/>
      <c r="J63" s="14"/>
      <c r="K63" s="14"/>
      <c r="L63" s="14"/>
      <c r="M63" s="14"/>
      <c r="N63" s="14"/>
      <c r="O63" s="24"/>
      <c r="P63" s="37"/>
    </row>
    <row r="64" spans="1:16" ht="15" customHeight="1" x14ac:dyDescent="0.4">
      <c r="D64" s="37"/>
      <c r="E64" s="7" t="s">
        <v>14</v>
      </c>
      <c r="F64" s="8"/>
      <c r="G64" s="15"/>
      <c r="H64" s="15"/>
      <c r="I64" s="15"/>
      <c r="J64" s="15"/>
      <c r="K64" s="15"/>
      <c r="L64" s="15"/>
      <c r="M64" s="15"/>
      <c r="N64" s="15"/>
      <c r="O64" s="15"/>
      <c r="P64" s="37"/>
    </row>
    <row r="65" spans="1:16" ht="15" customHeight="1" thickBot="1" x14ac:dyDescent="0.45">
      <c r="D65" s="42"/>
      <c r="E65" s="48" t="s">
        <v>65</v>
      </c>
      <c r="F65" s="45">
        <f t="shared" ref="F65:O65" si="5">SUM(F58:F64)</f>
        <v>0</v>
      </c>
      <c r="G65" s="46">
        <f t="shared" si="5"/>
        <v>0</v>
      </c>
      <c r="H65" s="46">
        <f t="shared" si="5"/>
        <v>0</v>
      </c>
      <c r="I65" s="46">
        <f t="shared" si="5"/>
        <v>0</v>
      </c>
      <c r="J65" s="46">
        <f t="shared" si="5"/>
        <v>0</v>
      </c>
      <c r="K65" s="46">
        <f t="shared" si="5"/>
        <v>0</v>
      </c>
      <c r="L65" s="46">
        <f t="shared" si="5"/>
        <v>0</v>
      </c>
      <c r="M65" s="46">
        <f t="shared" si="5"/>
        <v>0</v>
      </c>
      <c r="N65" s="46">
        <f t="shared" si="5"/>
        <v>0</v>
      </c>
      <c r="O65" s="47">
        <f t="shared" si="5"/>
        <v>0</v>
      </c>
      <c r="P65" s="37"/>
    </row>
    <row r="66" spans="1:16" ht="21.9" customHeight="1" x14ac:dyDescent="0.4">
      <c r="A66" s="58" t="s">
        <v>58</v>
      </c>
      <c r="D66" s="42"/>
      <c r="E66" s="10" t="str">
        <f ca="1">TEXT(DATEVALUE(June[[#Headers],[January]]&amp;" "&amp;YEAR(TODAY())),"mmm.")&amp;" total: Regular days"</f>
        <v>Jan. total: Regular days</v>
      </c>
      <c r="F66" s="54">
        <f>SUM(June[Week 1],June[Week 2],June[Week 3],June[Week 4],June[Week 5])</f>
        <v>0</v>
      </c>
      <c r="G66" s="78"/>
      <c r="H66" s="78"/>
      <c r="I66" s="55">
        <f>SUM(June[Overtime],June[[Overtime  ]],June[[Overtime   ]],June[[Overtime    ]],June[[Overtime     ]])</f>
        <v>0</v>
      </c>
      <c r="J66" s="16"/>
      <c r="K66" s="16"/>
      <c r="L66" s="16"/>
      <c r="M66" s="16"/>
      <c r="N66" s="16"/>
      <c r="O66" s="20"/>
      <c r="P66" s="37"/>
    </row>
    <row r="67" spans="1:16" ht="42" customHeight="1" x14ac:dyDescent="0.45">
      <c r="A67" s="58" t="s">
        <v>46</v>
      </c>
      <c r="D67" s="42"/>
      <c r="E67" s="82"/>
      <c r="F67" s="82"/>
      <c r="G67" s="82"/>
      <c r="H67" s="82"/>
      <c r="I67" s="82"/>
      <c r="J67" s="82"/>
      <c r="K67" s="82"/>
      <c r="L67" s="82"/>
      <c r="M67" s="82"/>
      <c r="N67" s="82"/>
      <c r="O67" s="82"/>
      <c r="P67" s="37"/>
    </row>
    <row r="68" spans="1:16" ht="30" customHeight="1" thickBot="1" x14ac:dyDescent="0.3">
      <c r="A68" s="58" t="s">
        <v>39</v>
      </c>
      <c r="D68" s="37"/>
      <c r="E68" s="49" t="s">
        <v>15</v>
      </c>
      <c r="F68" s="1" t="s">
        <v>2</v>
      </c>
      <c r="G68" s="12" t="s">
        <v>3</v>
      </c>
      <c r="H68" s="12" t="s">
        <v>4</v>
      </c>
      <c r="I68" s="12" t="s">
        <v>38</v>
      </c>
      <c r="J68" s="12" t="s">
        <v>5</v>
      </c>
      <c r="K68" s="12" t="s">
        <v>29</v>
      </c>
      <c r="L68" s="12" t="s">
        <v>6</v>
      </c>
      <c r="M68" s="12" t="s">
        <v>28</v>
      </c>
      <c r="N68" s="12" t="s">
        <v>7</v>
      </c>
      <c r="O68" s="23" t="s">
        <v>26</v>
      </c>
      <c r="P68" s="37"/>
    </row>
    <row r="69" spans="1:16" ht="14.25" customHeight="1" x14ac:dyDescent="0.4">
      <c r="D69" s="37"/>
      <c r="E69" s="5" t="s">
        <v>8</v>
      </c>
      <c r="F69" s="6"/>
      <c r="G69" s="13"/>
      <c r="H69" s="13"/>
      <c r="I69" s="13"/>
      <c r="J69" s="13"/>
      <c r="K69" s="13"/>
      <c r="L69" s="13"/>
      <c r="M69" s="13"/>
      <c r="N69" s="13"/>
      <c r="O69" s="15"/>
      <c r="P69" s="37"/>
    </row>
    <row r="70" spans="1:16" ht="14.25" customHeight="1" x14ac:dyDescent="0.4">
      <c r="D70" s="37"/>
      <c r="E70" s="4" t="s">
        <v>9</v>
      </c>
      <c r="F70" s="2"/>
      <c r="G70" s="14"/>
      <c r="H70" s="14"/>
      <c r="I70" s="14"/>
      <c r="J70" s="14"/>
      <c r="K70" s="14"/>
      <c r="L70" s="14"/>
      <c r="M70" s="14"/>
      <c r="N70" s="14"/>
      <c r="O70" s="24"/>
      <c r="P70" s="37"/>
    </row>
    <row r="71" spans="1:16" ht="14.25" customHeight="1" x14ac:dyDescent="0.4">
      <c r="D71" s="37"/>
      <c r="E71" s="5" t="s">
        <v>10</v>
      </c>
      <c r="F71" s="6"/>
      <c r="G71" s="13"/>
      <c r="H71" s="13"/>
      <c r="I71" s="13"/>
      <c r="J71" s="13"/>
      <c r="K71" s="13"/>
      <c r="L71" s="13"/>
      <c r="M71" s="13"/>
      <c r="N71" s="13"/>
      <c r="O71" s="15"/>
      <c r="P71" s="37"/>
    </row>
    <row r="72" spans="1:16" ht="14.25" customHeight="1" x14ac:dyDescent="0.4">
      <c r="D72" s="37"/>
      <c r="E72" s="4" t="s">
        <v>11</v>
      </c>
      <c r="F72" s="2"/>
      <c r="G72" s="14"/>
      <c r="H72" s="14"/>
      <c r="I72" s="14"/>
      <c r="J72" s="14"/>
      <c r="K72" s="14"/>
      <c r="L72" s="14"/>
      <c r="M72" s="14"/>
      <c r="N72" s="14"/>
      <c r="O72" s="24"/>
      <c r="P72" s="37"/>
    </row>
    <row r="73" spans="1:16" ht="14.25" customHeight="1" x14ac:dyDescent="0.4">
      <c r="D73" s="37"/>
      <c r="E73" s="5" t="s">
        <v>12</v>
      </c>
      <c r="F73" s="6"/>
      <c r="G73" s="13"/>
      <c r="H73" s="13"/>
      <c r="I73" s="13"/>
      <c r="J73" s="13"/>
      <c r="K73" s="13"/>
      <c r="L73" s="13"/>
      <c r="M73" s="13"/>
      <c r="N73" s="13"/>
      <c r="O73" s="15"/>
      <c r="P73" s="37"/>
    </row>
    <row r="74" spans="1:16" ht="14.25" customHeight="1" x14ac:dyDescent="0.4">
      <c r="D74" s="37"/>
      <c r="E74" s="4" t="s">
        <v>13</v>
      </c>
      <c r="F74" s="2"/>
      <c r="G74" s="14"/>
      <c r="H74" s="14"/>
      <c r="I74" s="14"/>
      <c r="J74" s="14"/>
      <c r="K74" s="14"/>
      <c r="L74" s="14"/>
      <c r="M74" s="14"/>
      <c r="N74" s="14"/>
      <c r="O74" s="24"/>
      <c r="P74" s="37"/>
    </row>
    <row r="75" spans="1:16" ht="14.25" customHeight="1" x14ac:dyDescent="0.4">
      <c r="D75" s="37"/>
      <c r="E75" s="7" t="s">
        <v>14</v>
      </c>
      <c r="F75" s="8"/>
      <c r="G75" s="15"/>
      <c r="H75" s="15"/>
      <c r="I75" s="15"/>
      <c r="J75" s="15"/>
      <c r="K75" s="15"/>
      <c r="L75" s="15"/>
      <c r="M75" s="15"/>
      <c r="N75" s="15"/>
      <c r="O75" s="15"/>
      <c r="P75" s="37"/>
    </row>
    <row r="76" spans="1:16" ht="15.6" thickBot="1" x14ac:dyDescent="0.45">
      <c r="D76" s="42"/>
      <c r="E76" s="48" t="s">
        <v>65</v>
      </c>
      <c r="F76" s="45">
        <f t="shared" ref="F76:O76" si="6">SUM(F69:F75)</f>
        <v>0</v>
      </c>
      <c r="G76" s="46">
        <f t="shared" si="6"/>
        <v>0</v>
      </c>
      <c r="H76" s="46">
        <f t="shared" si="6"/>
        <v>0</v>
      </c>
      <c r="I76" s="46">
        <f t="shared" si="6"/>
        <v>0</v>
      </c>
      <c r="J76" s="46">
        <f t="shared" si="6"/>
        <v>0</v>
      </c>
      <c r="K76" s="46">
        <f t="shared" si="6"/>
        <v>0</v>
      </c>
      <c r="L76" s="46">
        <f t="shared" si="6"/>
        <v>0</v>
      </c>
      <c r="M76" s="46">
        <f t="shared" si="6"/>
        <v>0</v>
      </c>
      <c r="N76" s="46">
        <f t="shared" si="6"/>
        <v>0</v>
      </c>
      <c r="O76" s="47">
        <f t="shared" si="6"/>
        <v>0</v>
      </c>
      <c r="P76" s="37"/>
    </row>
    <row r="77" spans="1:16" ht="21.9" customHeight="1" x14ac:dyDescent="0.4">
      <c r="A77" s="58" t="s">
        <v>59</v>
      </c>
      <c r="D77" s="42"/>
      <c r="E77" s="10" t="str">
        <f ca="1">TEXT(DATEVALUE(July[[#Headers],[February]]&amp;" "&amp;YEAR(TODAY())),"mmm.")&amp;" total: Regular days"</f>
        <v>Feb. total: Regular days</v>
      </c>
      <c r="F77" s="54">
        <f>SUM(July[Week 1],July[Week 2],July[Week 3],July[Week 4],July[Week 5])</f>
        <v>0</v>
      </c>
      <c r="G77" s="78" t="str">
        <f ca="1">TEXT(DATEVALUE(July[[#Headers],[February]]&amp;" "&amp;YEAR(TODAY())),"mmm.")&amp;" total: Overtime"</f>
        <v>Feb. total: Overtime</v>
      </c>
      <c r="H77" s="78"/>
      <c r="I77" s="55">
        <f>SUM(July[Overtime],July[[Overtime ]],July[[Overtime  ]],July[[Overtime   ]],July[[Overtime     ]])</f>
        <v>0</v>
      </c>
      <c r="J77" s="16"/>
      <c r="K77" s="16"/>
      <c r="L77" s="16"/>
      <c r="M77" s="16"/>
      <c r="N77" s="16"/>
      <c r="O77" s="20"/>
      <c r="P77" s="37"/>
    </row>
    <row r="78" spans="1:16" x14ac:dyDescent="0.25">
      <c r="D78" s="37"/>
      <c r="E78" s="37"/>
      <c r="F78" s="37"/>
      <c r="G78" s="70"/>
      <c r="H78" s="70"/>
      <c r="I78" s="70"/>
      <c r="J78" s="70"/>
      <c r="K78" s="70"/>
      <c r="L78" s="70"/>
      <c r="M78" s="70"/>
      <c r="N78" s="70"/>
      <c r="O78" s="70"/>
      <c r="P78" s="37"/>
    </row>
    <row r="79" spans="1:16" s="65" customFormat="1" ht="30" customHeight="1" thickBot="1" x14ac:dyDescent="0.3">
      <c r="A79" s="62" t="s">
        <v>42</v>
      </c>
      <c r="B79" s="63"/>
      <c r="C79" s="63"/>
      <c r="D79" s="64"/>
      <c r="E79" s="49" t="s">
        <v>16</v>
      </c>
      <c r="F79" s="12" t="s">
        <v>2</v>
      </c>
      <c r="G79" s="12" t="s">
        <v>3</v>
      </c>
      <c r="H79" s="12" t="s">
        <v>4</v>
      </c>
      <c r="I79" s="12" t="s">
        <v>38</v>
      </c>
      <c r="J79" s="12" t="s">
        <v>5</v>
      </c>
      <c r="K79" s="12" t="s">
        <v>28</v>
      </c>
      <c r="L79" s="12" t="s">
        <v>6</v>
      </c>
      <c r="M79" s="12" t="s">
        <v>29</v>
      </c>
      <c r="N79" s="12" t="s">
        <v>7</v>
      </c>
      <c r="O79" s="23" t="s">
        <v>27</v>
      </c>
      <c r="P79" s="64"/>
    </row>
    <row r="80" spans="1:16" ht="14.25" customHeight="1" x14ac:dyDescent="0.4">
      <c r="D80" s="37"/>
      <c r="E80" s="5" t="s">
        <v>8</v>
      </c>
      <c r="F80" s="6"/>
      <c r="G80" s="13"/>
      <c r="H80" s="13"/>
      <c r="I80" s="13"/>
      <c r="J80" s="13"/>
      <c r="K80" s="13"/>
      <c r="L80" s="13"/>
      <c r="M80" s="13"/>
      <c r="N80" s="13"/>
      <c r="O80" s="15"/>
      <c r="P80" s="37"/>
    </row>
    <row r="81" spans="1:16" ht="14.25" customHeight="1" x14ac:dyDescent="0.4">
      <c r="D81" s="37"/>
      <c r="E81" s="4" t="s">
        <v>9</v>
      </c>
      <c r="F81" s="2"/>
      <c r="G81" s="14"/>
      <c r="H81" s="14"/>
      <c r="I81" s="14"/>
      <c r="J81" s="14"/>
      <c r="K81" s="14"/>
      <c r="L81" s="14"/>
      <c r="M81" s="14"/>
      <c r="N81" s="14"/>
      <c r="O81" s="24"/>
      <c r="P81" s="37"/>
    </row>
    <row r="82" spans="1:16" ht="14.25" customHeight="1" x14ac:dyDescent="0.4">
      <c r="D82" s="37"/>
      <c r="E82" s="5" t="s">
        <v>10</v>
      </c>
      <c r="F82" s="6"/>
      <c r="G82" s="13"/>
      <c r="H82" s="13"/>
      <c r="I82" s="13"/>
      <c r="J82" s="13"/>
      <c r="K82" s="13"/>
      <c r="L82" s="13"/>
      <c r="M82" s="13"/>
      <c r="N82" s="13"/>
      <c r="O82" s="15"/>
      <c r="P82" s="37"/>
    </row>
    <row r="83" spans="1:16" ht="14.25" customHeight="1" x14ac:dyDescent="0.4">
      <c r="D83" s="37"/>
      <c r="E83" s="4" t="s">
        <v>11</v>
      </c>
      <c r="F83" s="2"/>
      <c r="G83" s="14"/>
      <c r="H83" s="14"/>
      <c r="I83" s="14"/>
      <c r="J83" s="14"/>
      <c r="K83" s="14"/>
      <c r="L83" s="14"/>
      <c r="M83" s="14"/>
      <c r="N83" s="14"/>
      <c r="O83" s="24"/>
      <c r="P83" s="37"/>
    </row>
    <row r="84" spans="1:16" ht="14.25" customHeight="1" x14ac:dyDescent="0.4">
      <c r="D84" s="37"/>
      <c r="E84" s="5" t="s">
        <v>12</v>
      </c>
      <c r="F84" s="6"/>
      <c r="G84" s="13"/>
      <c r="H84" s="13"/>
      <c r="I84" s="13"/>
      <c r="J84" s="13"/>
      <c r="K84" s="13"/>
      <c r="L84" s="13"/>
      <c r="M84" s="13"/>
      <c r="N84" s="13"/>
      <c r="O84" s="15"/>
      <c r="P84" s="37"/>
    </row>
    <row r="85" spans="1:16" ht="14.25" customHeight="1" x14ac:dyDescent="0.4">
      <c r="D85" s="37"/>
      <c r="E85" s="4" t="s">
        <v>13</v>
      </c>
      <c r="F85" s="2"/>
      <c r="G85" s="14"/>
      <c r="H85" s="14"/>
      <c r="I85" s="14"/>
      <c r="J85" s="14"/>
      <c r="K85" s="14"/>
      <c r="L85" s="14"/>
      <c r="M85" s="14"/>
      <c r="N85" s="14"/>
      <c r="O85" s="24"/>
      <c r="P85" s="37"/>
    </row>
    <row r="86" spans="1:16" ht="14.25" customHeight="1" thickBot="1" x14ac:dyDescent="0.45">
      <c r="D86" s="37"/>
      <c r="E86" s="7" t="s">
        <v>14</v>
      </c>
      <c r="F86" s="8"/>
      <c r="G86" s="15"/>
      <c r="H86" s="15"/>
      <c r="I86" s="15"/>
      <c r="J86" s="15"/>
      <c r="K86" s="15"/>
      <c r="L86" s="15"/>
      <c r="M86" s="15"/>
      <c r="N86" s="15"/>
      <c r="O86" s="15"/>
      <c r="P86" s="37"/>
    </row>
    <row r="87" spans="1:16" ht="15.6" thickBot="1" x14ac:dyDescent="0.45">
      <c r="D87" s="37"/>
      <c r="E87" s="60" t="s">
        <v>65</v>
      </c>
      <c r="F87" s="2">
        <f>SUBTOTAL(109,August[Week 1])</f>
        <v>0</v>
      </c>
      <c r="G87" s="2">
        <f>SUBTOTAL(109,August[Overtime])</f>
        <v>0</v>
      </c>
      <c r="H87" s="2">
        <f>SUBTOTAL(109,August[Week 2])</f>
        <v>0</v>
      </c>
      <c r="I87" s="2">
        <f>SUBTOTAL(109,August[[Overtime ]])</f>
        <v>0</v>
      </c>
      <c r="J87" s="2">
        <f>SUBTOTAL(109,August[Week 3])</f>
        <v>0</v>
      </c>
      <c r="K87" s="2">
        <f>SUBTOTAL(109,August[[Overtime   ]])</f>
        <v>0</v>
      </c>
      <c r="L87" s="2">
        <f>SUBTOTAL(109,August[Week 4])</f>
        <v>0</v>
      </c>
      <c r="M87" s="2">
        <f>SUBTOTAL(109,August[[Overtime  ]])</f>
        <v>0</v>
      </c>
      <c r="N87" s="2">
        <f>SUBTOTAL(109,August[Week 5])</f>
        <v>0</v>
      </c>
      <c r="O87" s="2">
        <f>SUBTOTAL(109,August[[Overtime    ]])</f>
        <v>0</v>
      </c>
      <c r="P87" s="37"/>
    </row>
    <row r="88" spans="1:16" ht="21.9" customHeight="1" x14ac:dyDescent="0.4">
      <c r="A88" s="58" t="s">
        <v>64</v>
      </c>
      <c r="D88" s="42"/>
      <c r="E88" s="10" t="str">
        <f ca="1">TEXT(DATEVALUE(August[[#Headers],[March]]&amp;" "&amp;YEAR(TODAY())),"mmm.")&amp;" total: Regular days"</f>
        <v>Mar. total: Regular days</v>
      </c>
      <c r="F88" s="67">
        <f>SUM(August[Week 1],August[Week 2],August[Week 3],August[Week 4],August[Week 5])</f>
        <v>0</v>
      </c>
      <c r="G88" s="78"/>
      <c r="H88" s="78"/>
      <c r="I88" s="68">
        <f>SUM(August[Overtime],August[[Overtime ]],August[[Overtime   ]],August[[Overtime  ]],August[[Overtime    ]])</f>
        <v>0</v>
      </c>
      <c r="J88" s="16"/>
      <c r="K88" s="16"/>
      <c r="L88" s="16"/>
      <c r="M88" s="16"/>
      <c r="N88" s="16"/>
      <c r="O88" s="20"/>
      <c r="P88" s="37"/>
    </row>
    <row r="89" spans="1:16" x14ac:dyDescent="0.25">
      <c r="D89" s="37"/>
      <c r="E89" s="37"/>
      <c r="F89" s="37"/>
      <c r="G89" s="70"/>
      <c r="H89" s="70"/>
      <c r="I89" s="70"/>
      <c r="J89" s="70"/>
      <c r="K89" s="70"/>
      <c r="L89" s="70"/>
      <c r="M89" s="70"/>
      <c r="N89" s="70"/>
      <c r="O89" s="70"/>
      <c r="P89" s="37"/>
    </row>
    <row r="90" spans="1:16" s="65" customFormat="1" ht="30" customHeight="1" thickBot="1" x14ac:dyDescent="0.3">
      <c r="A90" s="62" t="s">
        <v>41</v>
      </c>
      <c r="B90" s="63"/>
      <c r="C90" s="63"/>
      <c r="D90" s="64"/>
      <c r="E90" s="49" t="s">
        <v>17</v>
      </c>
      <c r="F90" s="12" t="s">
        <v>2</v>
      </c>
      <c r="G90" s="12" t="s">
        <v>3</v>
      </c>
      <c r="H90" s="12" t="s">
        <v>4</v>
      </c>
      <c r="I90" s="12" t="s">
        <v>38</v>
      </c>
      <c r="J90" s="12" t="s">
        <v>5</v>
      </c>
      <c r="K90" s="12" t="s">
        <v>29</v>
      </c>
      <c r="L90" s="12" t="s">
        <v>6</v>
      </c>
      <c r="M90" s="12" t="s">
        <v>28</v>
      </c>
      <c r="N90" s="12" t="s">
        <v>7</v>
      </c>
      <c r="O90" s="23" t="s">
        <v>27</v>
      </c>
      <c r="P90" s="64"/>
    </row>
    <row r="91" spans="1:16" ht="14.25" customHeight="1" x14ac:dyDescent="0.4">
      <c r="D91" s="37"/>
      <c r="E91" s="5" t="s">
        <v>8</v>
      </c>
      <c r="F91" s="6"/>
      <c r="G91" s="13"/>
      <c r="H91" s="13"/>
      <c r="I91" s="13"/>
      <c r="J91" s="13"/>
      <c r="K91" s="13"/>
      <c r="L91" s="13"/>
      <c r="M91" s="13"/>
      <c r="N91" s="13"/>
      <c r="O91" s="15"/>
      <c r="P91" s="37"/>
    </row>
    <row r="92" spans="1:16" ht="14.25" customHeight="1" x14ac:dyDescent="0.4">
      <c r="D92" s="37"/>
      <c r="E92" s="4" t="s">
        <v>9</v>
      </c>
      <c r="F92" s="2"/>
      <c r="G92" s="14"/>
      <c r="H92" s="14"/>
      <c r="I92" s="14"/>
      <c r="J92" s="14"/>
      <c r="K92" s="14"/>
      <c r="L92" s="14"/>
      <c r="M92" s="14"/>
      <c r="N92" s="14"/>
      <c r="O92" s="24"/>
      <c r="P92" s="37"/>
    </row>
    <row r="93" spans="1:16" ht="14.25" customHeight="1" x14ac:dyDescent="0.4">
      <c r="D93" s="37"/>
      <c r="E93" s="5" t="s">
        <v>10</v>
      </c>
      <c r="F93" s="6"/>
      <c r="G93" s="13"/>
      <c r="H93" s="13"/>
      <c r="I93" s="13"/>
      <c r="J93" s="13"/>
      <c r="K93" s="13"/>
      <c r="L93" s="13"/>
      <c r="M93" s="13"/>
      <c r="N93" s="13"/>
      <c r="O93" s="15"/>
      <c r="P93" s="37"/>
    </row>
    <row r="94" spans="1:16" ht="14.25" customHeight="1" x14ac:dyDescent="0.4">
      <c r="D94" s="37"/>
      <c r="E94" s="4" t="s">
        <v>11</v>
      </c>
      <c r="F94" s="2"/>
      <c r="G94" s="14"/>
      <c r="H94" s="14"/>
      <c r="I94" s="14"/>
      <c r="J94" s="14"/>
      <c r="K94" s="14"/>
      <c r="L94" s="14"/>
      <c r="M94" s="14"/>
      <c r="N94" s="14"/>
      <c r="O94" s="24"/>
      <c r="P94" s="37"/>
    </row>
    <row r="95" spans="1:16" ht="14.25" customHeight="1" x14ac:dyDescent="0.4">
      <c r="D95" s="37"/>
      <c r="E95" s="5" t="s">
        <v>12</v>
      </c>
      <c r="F95" s="6"/>
      <c r="G95" s="13"/>
      <c r="H95" s="13"/>
      <c r="I95" s="13"/>
      <c r="J95" s="13"/>
      <c r="K95" s="13"/>
      <c r="L95" s="13"/>
      <c r="M95" s="13"/>
      <c r="N95" s="13"/>
      <c r="O95" s="15"/>
      <c r="P95" s="37"/>
    </row>
    <row r="96" spans="1:16" ht="14.25" customHeight="1" x14ac:dyDescent="0.4">
      <c r="D96" s="37"/>
      <c r="E96" s="4" t="s">
        <v>13</v>
      </c>
      <c r="F96" s="2"/>
      <c r="G96" s="14"/>
      <c r="H96" s="14"/>
      <c r="I96" s="14"/>
      <c r="J96" s="14"/>
      <c r="K96" s="14"/>
      <c r="L96" s="14"/>
      <c r="M96" s="14"/>
      <c r="N96" s="14"/>
      <c r="O96" s="24"/>
      <c r="P96" s="37"/>
    </row>
    <row r="97" spans="1:16" ht="14.25" customHeight="1" thickBot="1" x14ac:dyDescent="0.45">
      <c r="D97" s="37"/>
      <c r="E97" s="7" t="s">
        <v>14</v>
      </c>
      <c r="F97" s="8"/>
      <c r="G97" s="15"/>
      <c r="H97" s="15"/>
      <c r="I97" s="15"/>
      <c r="J97" s="15"/>
      <c r="K97" s="15"/>
      <c r="L97" s="15"/>
      <c r="M97" s="15"/>
      <c r="N97" s="15"/>
      <c r="O97" s="15"/>
      <c r="P97" s="37"/>
    </row>
    <row r="98" spans="1:16" ht="15.6" thickBot="1" x14ac:dyDescent="0.45">
      <c r="D98" s="37"/>
      <c r="E98" s="60" t="s">
        <v>65</v>
      </c>
      <c r="F98" s="2">
        <f>SUBTOTAL(109,September[Week 1])</f>
        <v>0</v>
      </c>
      <c r="G98" s="2">
        <f>SUBTOTAL(109,September[Overtime])</f>
        <v>0</v>
      </c>
      <c r="H98" s="2">
        <f>SUBTOTAL(109,September[Week 2])</f>
        <v>0</v>
      </c>
      <c r="I98" s="2">
        <f>SUBTOTAL(109,September[[Overtime ]])</f>
        <v>0</v>
      </c>
      <c r="J98" s="2">
        <f>SUBTOTAL(109,September[Week 3])</f>
        <v>0</v>
      </c>
      <c r="K98" s="2">
        <f>SUBTOTAL(109,September[[Overtime  ]])</f>
        <v>0</v>
      </c>
      <c r="L98" s="2">
        <f>SUBTOTAL(109,September[Week 4])</f>
        <v>0</v>
      </c>
      <c r="M98" s="2">
        <f>SUBTOTAL(109,September[[Overtime   ]])</f>
        <v>0</v>
      </c>
      <c r="N98" s="2">
        <f>SUBTOTAL(109,September[Week 5])</f>
        <v>0</v>
      </c>
      <c r="O98" s="2">
        <f>SUBTOTAL(109,September[[Overtime    ]])</f>
        <v>0</v>
      </c>
      <c r="P98" s="37"/>
    </row>
    <row r="99" spans="1:16" ht="21.9" customHeight="1" x14ac:dyDescent="0.4">
      <c r="A99" s="58" t="s">
        <v>63</v>
      </c>
      <c r="D99" s="42"/>
      <c r="E99" s="10" t="str">
        <f ca="1">TEXT(DATEVALUE(September[[#Headers],[April]]&amp;" "&amp;YEAR(TODAY())),"mmm.")&amp;" total: Regular days"</f>
        <v>Apr. total: Regular days</v>
      </c>
      <c r="F99" s="67">
        <f>SUM(September[Week 1],September[Week 2],September[Week 3],September[Week 4],September[Week 5])</f>
        <v>0</v>
      </c>
      <c r="G99" s="78"/>
      <c r="H99" s="78"/>
      <c r="I99" s="68">
        <f>SUM(September[Overtime],September[[Overtime ]],September[[Overtime  ]],September[[Overtime   ]],September[[Overtime    ]])</f>
        <v>0</v>
      </c>
      <c r="J99" s="16"/>
      <c r="K99" s="16"/>
      <c r="L99" s="16"/>
      <c r="M99" s="16"/>
      <c r="N99" s="16"/>
      <c r="O99" s="20"/>
      <c r="P99" s="37"/>
    </row>
    <row r="100" spans="1:16" ht="42" customHeight="1" thickBot="1" x14ac:dyDescent="0.3">
      <c r="A100" s="58" t="s">
        <v>47</v>
      </c>
      <c r="D100" s="37"/>
      <c r="E100" s="79"/>
      <c r="F100" s="80"/>
      <c r="G100" s="80"/>
      <c r="H100" s="80"/>
      <c r="I100" s="80"/>
      <c r="J100" s="80"/>
      <c r="K100" s="80"/>
      <c r="L100" s="80"/>
      <c r="M100" s="80"/>
      <c r="N100" s="80"/>
      <c r="O100" s="81"/>
      <c r="P100" s="37"/>
    </row>
    <row r="101" spans="1:16" ht="30" customHeight="1" thickTop="1" thickBot="1" x14ac:dyDescent="0.3">
      <c r="A101" s="58" t="s">
        <v>43</v>
      </c>
      <c r="D101" s="37"/>
      <c r="E101" s="49" t="s">
        <v>18</v>
      </c>
      <c r="F101" s="1" t="s">
        <v>2</v>
      </c>
      <c r="G101" s="12" t="s">
        <v>3</v>
      </c>
      <c r="H101" s="12" t="s">
        <v>4</v>
      </c>
      <c r="I101" s="12" t="s">
        <v>38</v>
      </c>
      <c r="J101" s="12" t="s">
        <v>5</v>
      </c>
      <c r="K101" s="12" t="s">
        <v>29</v>
      </c>
      <c r="L101" s="12" t="s">
        <v>6</v>
      </c>
      <c r="M101" s="12" t="s">
        <v>28</v>
      </c>
      <c r="N101" s="12" t="s">
        <v>7</v>
      </c>
      <c r="O101" s="23" t="s">
        <v>27</v>
      </c>
      <c r="P101" s="37"/>
    </row>
    <row r="102" spans="1:16" ht="14.25" customHeight="1" x14ac:dyDescent="0.4">
      <c r="D102" s="37"/>
      <c r="E102" s="5" t="s">
        <v>8</v>
      </c>
      <c r="F102" s="6"/>
      <c r="G102" s="13"/>
      <c r="H102" s="13"/>
      <c r="I102" s="13"/>
      <c r="J102" s="13"/>
      <c r="K102" s="13"/>
      <c r="L102" s="13"/>
      <c r="M102" s="13"/>
      <c r="N102" s="13"/>
      <c r="O102" s="15"/>
      <c r="P102" s="37"/>
    </row>
    <row r="103" spans="1:16" ht="14.25" customHeight="1" x14ac:dyDescent="0.4">
      <c r="D103" s="37"/>
      <c r="E103" s="4" t="s">
        <v>9</v>
      </c>
      <c r="F103" s="2"/>
      <c r="G103" s="14"/>
      <c r="H103" s="14"/>
      <c r="I103" s="14"/>
      <c r="J103" s="14"/>
      <c r="K103" s="14"/>
      <c r="L103" s="14"/>
      <c r="M103" s="14"/>
      <c r="N103" s="14"/>
      <c r="O103" s="24"/>
      <c r="P103" s="37"/>
    </row>
    <row r="104" spans="1:16" ht="14.25" customHeight="1" x14ac:dyDescent="0.4">
      <c r="D104" s="37"/>
      <c r="E104" s="5" t="s">
        <v>10</v>
      </c>
      <c r="F104" s="6"/>
      <c r="G104" s="13"/>
      <c r="H104" s="13"/>
      <c r="I104" s="13"/>
      <c r="J104" s="13"/>
      <c r="K104" s="13"/>
      <c r="L104" s="13"/>
      <c r="M104" s="13"/>
      <c r="N104" s="13"/>
      <c r="O104" s="15"/>
      <c r="P104" s="37"/>
    </row>
    <row r="105" spans="1:16" ht="14.25" customHeight="1" x14ac:dyDescent="0.4">
      <c r="D105" s="37"/>
      <c r="E105" s="4" t="s">
        <v>11</v>
      </c>
      <c r="F105" s="2"/>
      <c r="G105" s="14"/>
      <c r="H105" s="14"/>
      <c r="I105" s="14"/>
      <c r="J105" s="14"/>
      <c r="K105" s="14"/>
      <c r="L105" s="14"/>
      <c r="M105" s="14"/>
      <c r="N105" s="14"/>
      <c r="O105" s="24"/>
      <c r="P105" s="37"/>
    </row>
    <row r="106" spans="1:16" ht="14.25" customHeight="1" x14ac:dyDescent="0.4">
      <c r="D106" s="37"/>
      <c r="E106" s="5" t="s">
        <v>12</v>
      </c>
      <c r="F106" s="6"/>
      <c r="G106" s="13"/>
      <c r="H106" s="13"/>
      <c r="I106" s="13"/>
      <c r="J106" s="13"/>
      <c r="K106" s="13"/>
      <c r="L106" s="13"/>
      <c r="M106" s="13"/>
      <c r="N106" s="13"/>
      <c r="O106" s="15"/>
      <c r="P106" s="37"/>
    </row>
    <row r="107" spans="1:16" ht="14.25" customHeight="1" x14ac:dyDescent="0.4">
      <c r="D107" s="37"/>
      <c r="E107" s="4" t="s">
        <v>13</v>
      </c>
      <c r="F107" s="2"/>
      <c r="G107" s="14"/>
      <c r="H107" s="14"/>
      <c r="I107" s="14"/>
      <c r="J107" s="14"/>
      <c r="K107" s="14"/>
      <c r="L107" s="14"/>
      <c r="M107" s="14"/>
      <c r="N107" s="14"/>
      <c r="O107" s="24"/>
      <c r="P107" s="37"/>
    </row>
    <row r="108" spans="1:16" ht="14.25" customHeight="1" thickBot="1" x14ac:dyDescent="0.45">
      <c r="D108" s="37"/>
      <c r="E108" s="7" t="s">
        <v>14</v>
      </c>
      <c r="F108" s="8"/>
      <c r="G108" s="15"/>
      <c r="H108" s="15"/>
      <c r="I108" s="15"/>
      <c r="J108" s="15"/>
      <c r="K108" s="15"/>
      <c r="L108" s="15"/>
      <c r="M108" s="15"/>
      <c r="N108" s="15"/>
      <c r="O108" s="15"/>
      <c r="P108" s="37"/>
    </row>
    <row r="109" spans="1:16" ht="15.6" thickBot="1" x14ac:dyDescent="0.45">
      <c r="D109" s="37"/>
      <c r="E109" s="60" t="s">
        <v>65</v>
      </c>
      <c r="F109" s="2">
        <f>SUBTOTAL(109,October[Week 1])</f>
        <v>0</v>
      </c>
      <c r="G109" s="2">
        <f>SUBTOTAL(109,October[Overtime])</f>
        <v>0</v>
      </c>
      <c r="H109" s="2">
        <f>SUBTOTAL(109,October[Week 2])</f>
        <v>0</v>
      </c>
      <c r="I109" s="2">
        <f>SUBTOTAL(109,October[[Overtime ]])</f>
        <v>0</v>
      </c>
      <c r="J109" s="2">
        <f>SUBTOTAL(109,October[Week 3])</f>
        <v>0</v>
      </c>
      <c r="K109" s="2">
        <f>SUBTOTAL(109,October[[Overtime  ]])</f>
        <v>0</v>
      </c>
      <c r="L109" s="2">
        <f>SUBTOTAL(109,October[Week 4])</f>
        <v>0</v>
      </c>
      <c r="M109" s="2">
        <f>SUBTOTAL(109,October[[Overtime   ]])</f>
        <v>0</v>
      </c>
      <c r="N109" s="2">
        <f>SUBTOTAL(109,October[Week 5])</f>
        <v>0</v>
      </c>
      <c r="O109" s="2">
        <f>SUBTOTAL(109,October[[Overtime    ]])</f>
        <v>0</v>
      </c>
      <c r="P109" s="37"/>
    </row>
    <row r="110" spans="1:16" ht="21.9" customHeight="1" x14ac:dyDescent="0.4">
      <c r="A110" s="58" t="s">
        <v>62</v>
      </c>
      <c r="D110" s="42"/>
      <c r="E110" s="10" t="str">
        <f ca="1">TEXT(DATEVALUE(October[[#Headers],[May]]&amp;" "&amp;YEAR(TODAY())),"mmm.")&amp;" total: Regular days"</f>
        <v>May. total: Regular days</v>
      </c>
      <c r="F110" s="67">
        <f>SUM(October[Week 1],October[Week 2],October[Week 3],October[Week 4],October[Week 5])</f>
        <v>0</v>
      </c>
      <c r="G110" s="78"/>
      <c r="H110" s="78"/>
      <c r="I110" s="68">
        <f>SUM(October[Overtime],October[[Overtime ]],October[[Overtime  ]],October[[Overtime   ]],October[[Overtime    ]])</f>
        <v>0</v>
      </c>
      <c r="J110" s="16"/>
      <c r="K110" s="16"/>
      <c r="L110" s="16"/>
      <c r="M110" s="16"/>
      <c r="N110" s="16"/>
      <c r="O110" s="20"/>
      <c r="P110" s="37"/>
    </row>
    <row r="111" spans="1:16" x14ac:dyDescent="0.25">
      <c r="D111" s="37"/>
      <c r="E111" s="37"/>
      <c r="F111" s="37"/>
      <c r="G111" s="70"/>
      <c r="H111" s="70"/>
      <c r="I111" s="70"/>
      <c r="J111" s="70"/>
      <c r="K111" s="70"/>
      <c r="L111" s="70"/>
      <c r="M111" s="70"/>
      <c r="N111" s="70"/>
      <c r="O111" s="70"/>
      <c r="P111" s="37"/>
    </row>
    <row r="112" spans="1:16" s="65" customFormat="1" ht="30" customHeight="1" thickBot="1" x14ac:dyDescent="0.3">
      <c r="A112" s="62" t="s">
        <v>44</v>
      </c>
      <c r="B112" s="63"/>
      <c r="C112" s="63"/>
      <c r="D112" s="64"/>
      <c r="E112" s="49" t="s">
        <v>19</v>
      </c>
      <c r="F112" s="12" t="s">
        <v>2</v>
      </c>
      <c r="G112" s="12" t="s">
        <v>3</v>
      </c>
      <c r="H112" s="12" t="s">
        <v>4</v>
      </c>
      <c r="I112" s="12" t="s">
        <v>38</v>
      </c>
      <c r="J112" s="12" t="s">
        <v>5</v>
      </c>
      <c r="K112" s="12" t="s">
        <v>29</v>
      </c>
      <c r="L112" s="12" t="s">
        <v>6</v>
      </c>
      <c r="M112" s="12" t="s">
        <v>27</v>
      </c>
      <c r="N112" s="12" t="s">
        <v>7</v>
      </c>
      <c r="O112" s="23" t="s">
        <v>26</v>
      </c>
      <c r="P112" s="64"/>
    </row>
    <row r="113" spans="1:16" ht="14.25" customHeight="1" x14ac:dyDescent="0.4">
      <c r="D113" s="37"/>
      <c r="E113" s="5" t="s">
        <v>8</v>
      </c>
      <c r="F113" s="6"/>
      <c r="G113" s="13"/>
      <c r="H113" s="13"/>
      <c r="I113" s="13"/>
      <c r="J113" s="13"/>
      <c r="K113" s="13"/>
      <c r="L113" s="13"/>
      <c r="M113" s="13"/>
      <c r="N113" s="13"/>
      <c r="O113" s="15"/>
      <c r="P113" s="37"/>
    </row>
    <row r="114" spans="1:16" ht="14.25" customHeight="1" x14ac:dyDescent="0.4">
      <c r="D114" s="37"/>
      <c r="E114" s="4" t="s">
        <v>9</v>
      </c>
      <c r="F114" s="2"/>
      <c r="G114" s="14"/>
      <c r="H114" s="14"/>
      <c r="I114" s="14"/>
      <c r="J114" s="14"/>
      <c r="K114" s="14"/>
      <c r="L114" s="14"/>
      <c r="M114" s="14"/>
      <c r="N114" s="14"/>
      <c r="O114" s="24"/>
      <c r="P114" s="37"/>
    </row>
    <row r="115" spans="1:16" ht="14.25" customHeight="1" x14ac:dyDescent="0.4">
      <c r="D115" s="37"/>
      <c r="E115" s="5" t="s">
        <v>10</v>
      </c>
      <c r="F115" s="6"/>
      <c r="G115" s="13"/>
      <c r="H115" s="13"/>
      <c r="I115" s="13"/>
      <c r="J115" s="13"/>
      <c r="K115" s="13"/>
      <c r="L115" s="13"/>
      <c r="M115" s="13"/>
      <c r="N115" s="13"/>
      <c r="O115" s="15"/>
      <c r="P115" s="37"/>
    </row>
    <row r="116" spans="1:16" ht="14.25" customHeight="1" x14ac:dyDescent="0.4">
      <c r="D116" s="37"/>
      <c r="E116" s="4" t="s">
        <v>11</v>
      </c>
      <c r="F116" s="11"/>
      <c r="G116" s="17"/>
      <c r="H116" s="17"/>
      <c r="I116" s="17"/>
      <c r="J116" s="17"/>
      <c r="K116" s="17"/>
      <c r="L116" s="17"/>
      <c r="M116" s="17"/>
      <c r="N116" s="17"/>
      <c r="O116" s="61"/>
      <c r="P116" s="37"/>
    </row>
    <row r="117" spans="1:16" ht="14.25" customHeight="1" x14ac:dyDescent="0.4">
      <c r="D117" s="37"/>
      <c r="E117" s="5" t="s">
        <v>12</v>
      </c>
      <c r="F117" s="6"/>
      <c r="G117" s="13"/>
      <c r="H117" s="13"/>
      <c r="I117" s="13"/>
      <c r="J117" s="13"/>
      <c r="K117" s="13"/>
      <c r="L117" s="13"/>
      <c r="M117" s="13"/>
      <c r="N117" s="13"/>
      <c r="O117" s="15"/>
      <c r="P117" s="37"/>
    </row>
    <row r="118" spans="1:16" ht="14.25" customHeight="1" x14ac:dyDescent="0.4">
      <c r="D118" s="37"/>
      <c r="E118" s="4" t="s">
        <v>13</v>
      </c>
      <c r="F118" s="11"/>
      <c r="G118" s="17"/>
      <c r="H118" s="17"/>
      <c r="I118" s="17"/>
      <c r="J118" s="17"/>
      <c r="K118" s="17"/>
      <c r="L118" s="17"/>
      <c r="M118" s="17"/>
      <c r="N118" s="17"/>
      <c r="O118" s="61"/>
      <c r="P118" s="37"/>
    </row>
    <row r="119" spans="1:16" ht="14.25" customHeight="1" thickBot="1" x14ac:dyDescent="0.45">
      <c r="D119" s="37"/>
      <c r="E119" s="7" t="s">
        <v>14</v>
      </c>
      <c r="F119" s="8"/>
      <c r="G119" s="15"/>
      <c r="H119" s="15"/>
      <c r="I119" s="15"/>
      <c r="J119" s="15"/>
      <c r="K119" s="15"/>
      <c r="L119" s="15"/>
      <c r="M119" s="15"/>
      <c r="N119" s="15"/>
      <c r="O119" s="15"/>
      <c r="P119" s="37"/>
    </row>
    <row r="120" spans="1:16" ht="15.6" thickBot="1" x14ac:dyDescent="0.45">
      <c r="D120" s="37"/>
      <c r="E120" s="60" t="s">
        <v>65</v>
      </c>
      <c r="F120" s="2">
        <f>SUBTOTAL(109,November[Week 1])</f>
        <v>0</v>
      </c>
      <c r="G120" s="2">
        <f>SUBTOTAL(109,November[Overtime])</f>
        <v>0</v>
      </c>
      <c r="H120" s="2">
        <f>SUBTOTAL(109,November[Week 2])</f>
        <v>0</v>
      </c>
      <c r="I120" s="2">
        <f>SUBTOTAL(109,November[[Overtime ]])</f>
        <v>0</v>
      </c>
      <c r="J120" s="2">
        <f>SUBTOTAL(109,November[Week 3])</f>
        <v>0</v>
      </c>
      <c r="K120" s="2">
        <f>SUBTOTAL(109,November[[Overtime  ]])</f>
        <v>0</v>
      </c>
      <c r="L120" s="2">
        <f>SUBTOTAL(109,November[Week 4])</f>
        <v>0</v>
      </c>
      <c r="M120" s="2">
        <f>SUBTOTAL(109,November[[Overtime    ]])</f>
        <v>0</v>
      </c>
      <c r="N120" s="2">
        <f>SUBTOTAL(109,November[Week 5])</f>
        <v>0</v>
      </c>
      <c r="O120" s="2">
        <f>SUBTOTAL(109,November[[Overtime     ]])</f>
        <v>0</v>
      </c>
      <c r="P120" s="37"/>
    </row>
    <row r="121" spans="1:16" ht="21.9" customHeight="1" x14ac:dyDescent="0.4">
      <c r="A121" s="58" t="s">
        <v>61</v>
      </c>
      <c r="D121" s="42"/>
      <c r="E121" s="10" t="str">
        <f ca="1">TEXT(DATEVALUE(November[[#Headers],[June]]&amp;" "&amp;YEAR(TODAY())),"mmm.")&amp;" total: Regular days"</f>
        <v>Jun. total: Regular days</v>
      </c>
      <c r="F121" s="67">
        <f>SUM(November[Week 1],November[Week 2],November[Week 3],November[Week 4],November[Week 5])</f>
        <v>0</v>
      </c>
      <c r="G121" s="78"/>
      <c r="H121" s="78"/>
      <c r="I121" s="68">
        <f>SUM(November[Overtime],November[[Overtime ]],November[[Overtime  ]],November[[Overtime    ]],November[[Overtime     ]])</f>
        <v>0</v>
      </c>
      <c r="J121" s="16"/>
      <c r="K121" s="16"/>
      <c r="L121" s="16"/>
      <c r="M121" s="16"/>
      <c r="N121" s="16"/>
      <c r="O121" s="20"/>
      <c r="P121" s="37"/>
    </row>
    <row r="122" spans="1:16" x14ac:dyDescent="0.25">
      <c r="D122" s="37"/>
      <c r="E122" s="37"/>
      <c r="F122" s="37"/>
      <c r="G122" s="70"/>
      <c r="H122" s="70"/>
      <c r="I122" s="70"/>
      <c r="J122" s="70"/>
      <c r="K122" s="70"/>
      <c r="L122" s="70"/>
      <c r="M122" s="70"/>
      <c r="N122" s="70"/>
      <c r="O122" s="70"/>
      <c r="P122" s="37"/>
    </row>
    <row r="123" spans="1:16" s="65" customFormat="1" ht="30" customHeight="1" thickBot="1" x14ac:dyDescent="0.3">
      <c r="A123" s="62" t="s">
        <v>45</v>
      </c>
      <c r="B123" s="63"/>
      <c r="C123" s="63"/>
      <c r="D123" s="66"/>
      <c r="E123" s="49" t="s">
        <v>20</v>
      </c>
      <c r="F123" s="12" t="s">
        <v>2</v>
      </c>
      <c r="G123" s="12" t="s">
        <v>3</v>
      </c>
      <c r="H123" s="12" t="s">
        <v>4</v>
      </c>
      <c r="I123" s="12" t="s">
        <v>38</v>
      </c>
      <c r="J123" s="12" t="s">
        <v>5</v>
      </c>
      <c r="K123" s="12" t="s">
        <v>29</v>
      </c>
      <c r="L123" s="12" t="s">
        <v>6</v>
      </c>
      <c r="M123" s="12" t="s">
        <v>28</v>
      </c>
      <c r="N123" s="12" t="s">
        <v>7</v>
      </c>
      <c r="O123" s="23" t="s">
        <v>27</v>
      </c>
      <c r="P123" s="64"/>
    </row>
    <row r="124" spans="1:16" ht="14.25" customHeight="1" x14ac:dyDescent="0.4">
      <c r="D124" s="42"/>
      <c r="E124" s="5" t="s">
        <v>8</v>
      </c>
      <c r="F124" s="6"/>
      <c r="G124" s="13"/>
      <c r="H124" s="13"/>
      <c r="I124" s="13"/>
      <c r="J124" s="13"/>
      <c r="K124" s="13"/>
      <c r="L124" s="13"/>
      <c r="M124" s="13"/>
      <c r="N124" s="13"/>
      <c r="O124" s="15"/>
      <c r="P124" s="37"/>
    </row>
    <row r="125" spans="1:16" ht="14.25" customHeight="1" x14ac:dyDescent="0.4">
      <c r="D125" s="42"/>
      <c r="E125" s="4" t="s">
        <v>9</v>
      </c>
      <c r="F125" s="2"/>
      <c r="G125" s="14"/>
      <c r="H125" s="14"/>
      <c r="I125" s="14"/>
      <c r="J125" s="14"/>
      <c r="K125" s="14"/>
      <c r="L125" s="14"/>
      <c r="M125" s="14"/>
      <c r="N125" s="14"/>
      <c r="O125" s="24"/>
      <c r="P125" s="37"/>
    </row>
    <row r="126" spans="1:16" ht="14.25" customHeight="1" x14ac:dyDescent="0.4">
      <c r="D126" s="42"/>
      <c r="E126" s="5" t="s">
        <v>10</v>
      </c>
      <c r="F126" s="6"/>
      <c r="G126" s="13"/>
      <c r="H126" s="13"/>
      <c r="I126" s="13"/>
      <c r="J126" s="13"/>
      <c r="K126" s="13"/>
      <c r="L126" s="13"/>
      <c r="M126" s="13"/>
      <c r="N126" s="13"/>
      <c r="O126" s="15"/>
      <c r="P126" s="37"/>
    </row>
    <row r="127" spans="1:16" ht="14.25" customHeight="1" x14ac:dyDescent="0.4">
      <c r="E127" s="4" t="s">
        <v>11</v>
      </c>
      <c r="F127" s="2"/>
      <c r="G127" s="14"/>
      <c r="H127" s="14"/>
      <c r="I127" s="14"/>
      <c r="J127" s="14"/>
      <c r="K127" s="14"/>
      <c r="L127" s="14"/>
      <c r="M127" s="14"/>
      <c r="N127" s="14"/>
      <c r="O127" s="24"/>
    </row>
    <row r="128" spans="1:16" ht="14.25" customHeight="1" x14ac:dyDescent="0.4">
      <c r="E128" s="5" t="s">
        <v>12</v>
      </c>
      <c r="F128" s="6"/>
      <c r="G128" s="13"/>
      <c r="H128" s="13"/>
      <c r="I128" s="13"/>
      <c r="J128" s="13"/>
      <c r="K128" s="13"/>
      <c r="L128" s="13"/>
      <c r="M128" s="13"/>
      <c r="N128" s="13"/>
      <c r="O128" s="15"/>
    </row>
    <row r="129" spans="1:15" ht="14.25" customHeight="1" x14ac:dyDescent="0.4">
      <c r="E129" s="4" t="s">
        <v>13</v>
      </c>
      <c r="F129" s="2"/>
      <c r="G129" s="14"/>
      <c r="H129" s="14"/>
      <c r="I129" s="14"/>
      <c r="J129" s="14"/>
      <c r="K129" s="14"/>
      <c r="L129" s="14"/>
      <c r="M129" s="14"/>
      <c r="N129" s="14"/>
      <c r="O129" s="24"/>
    </row>
    <row r="130" spans="1:15" ht="14.25" customHeight="1" thickBot="1" x14ac:dyDescent="0.45">
      <c r="E130" s="7" t="s">
        <v>14</v>
      </c>
      <c r="F130" s="8"/>
      <c r="G130" s="15"/>
      <c r="H130" s="15"/>
      <c r="I130" s="15"/>
      <c r="J130" s="15"/>
      <c r="K130" s="15"/>
      <c r="L130" s="15"/>
      <c r="M130" s="15"/>
      <c r="N130" s="15"/>
      <c r="O130" s="15"/>
    </row>
    <row r="131" spans="1:15" ht="15.6" thickBot="1" x14ac:dyDescent="0.45">
      <c r="E131" s="60" t="s">
        <v>65</v>
      </c>
      <c r="F131" s="2">
        <f>SUBTOTAL(109,December[Week 1])</f>
        <v>0</v>
      </c>
      <c r="G131" s="2">
        <f>SUBTOTAL(109,December[Overtime])</f>
        <v>0</v>
      </c>
      <c r="H131" s="2">
        <f>SUBTOTAL(109,December[Week 2])</f>
        <v>0</v>
      </c>
      <c r="I131" s="2">
        <f>SUBTOTAL(109,December[[Overtime ]])</f>
        <v>0</v>
      </c>
      <c r="J131" s="2">
        <f>SUBTOTAL(109,December[Week 3])</f>
        <v>0</v>
      </c>
      <c r="K131" s="2">
        <f>SUBTOTAL(109,December[[Overtime  ]])</f>
        <v>0</v>
      </c>
      <c r="L131" s="2">
        <f>SUBTOTAL(109,December[Week 4])</f>
        <v>0</v>
      </c>
      <c r="M131" s="2">
        <f>SUBTOTAL(109,December[[Overtime   ]])</f>
        <v>0</v>
      </c>
      <c r="N131" s="2">
        <f>SUBTOTAL(109,December[Week 5])</f>
        <v>0</v>
      </c>
      <c r="O131" s="2">
        <f>SUBTOTAL(109,December[[Overtime    ]])</f>
        <v>0</v>
      </c>
    </row>
    <row r="132" spans="1:15" ht="21.9" customHeight="1" x14ac:dyDescent="0.4">
      <c r="A132" s="58" t="s">
        <v>60</v>
      </c>
      <c r="E132" s="10" t="str">
        <f ca="1">TEXT(DATEVALUE(December[[#Headers],[July]]&amp;" "&amp;YEAR(TODAY())),"mmm.")&amp;" total: Regular days"</f>
        <v>Jul. total: Regular days</v>
      </c>
      <c r="F132" s="67">
        <f>SUM(December[Week 1],December[Week 2],December[Week 3],December[Week 4],December[Week 5])</f>
        <v>0</v>
      </c>
      <c r="G132" s="78"/>
      <c r="H132" s="78"/>
      <c r="I132" s="68">
        <f>SUM(G124:G130,I124:I130,K124:K130,M124:M130,O124:O130)</f>
        <v>0</v>
      </c>
      <c r="J132" s="16"/>
      <c r="K132" s="16"/>
      <c r="L132" s="16"/>
      <c r="M132" s="16"/>
      <c r="N132" s="16"/>
      <c r="O132" s="20"/>
    </row>
    <row r="133" spans="1:15" x14ac:dyDescent="0.25">
      <c r="E133" s="37"/>
      <c r="F133" s="37"/>
      <c r="G133" s="70"/>
      <c r="H133" s="70"/>
      <c r="I133" s="70"/>
      <c r="J133" s="70"/>
      <c r="K133" s="70"/>
      <c r="L133" s="70"/>
      <c r="M133" s="70"/>
      <c r="N133" s="70"/>
      <c r="O133" s="70"/>
    </row>
  </sheetData>
  <mergeCells count="17">
    <mergeCell ref="G33:H33"/>
    <mergeCell ref="G44:H44"/>
    <mergeCell ref="B1:C1"/>
    <mergeCell ref="G55:H55"/>
    <mergeCell ref="G121:H121"/>
    <mergeCell ref="E1:O1"/>
    <mergeCell ref="E34:O34"/>
    <mergeCell ref="G11:H11"/>
    <mergeCell ref="G22:H22"/>
    <mergeCell ref="G132:H132"/>
    <mergeCell ref="G66:H66"/>
    <mergeCell ref="G77:H77"/>
    <mergeCell ref="G88:H88"/>
    <mergeCell ref="G99:H99"/>
    <mergeCell ref="G110:H110"/>
    <mergeCell ref="E100:O100"/>
    <mergeCell ref="E67:O67"/>
  </mergeCells>
  <printOptions horizontalCentered="1"/>
  <pageMargins left="0.4" right="0.4" top="0.4" bottom="0.5" header="0.3" footer="0.3"/>
  <pageSetup scale="52" fitToHeight="0" orientation="landscape" horizontalDpi="4294967293" verticalDpi="200" r:id="rId1"/>
  <headerFooter differentFirst="1">
    <oddFooter>Page &amp;P of &amp;N</oddFooter>
  </headerFooter>
  <ignoredErrors>
    <ignoredError sqref="F132 I132 F121 I121 F11 I11 F22 I22 F33 I33 F44 I44 F55 I55 F66 I66 F77 I77 F88 I88 F99 I99 F110 I110" emptyCellReference="1"/>
  </ignoredErrors>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4389E3A2B5E14E8AF8742F4BE90FFC" ma:contentTypeVersion="18" ma:contentTypeDescription="Create a new document." ma:contentTypeScope="" ma:versionID="dfd0b027ad71738f3b67cf5ccff93b1c">
  <xsd:schema xmlns:xsd="http://www.w3.org/2001/XMLSchema" xmlns:xs="http://www.w3.org/2001/XMLSchema" xmlns:p="http://schemas.microsoft.com/office/2006/metadata/properties" xmlns:ns1="http://schemas.microsoft.com/sharepoint/v3" xmlns:ns2="0aecdd76-fc00-499e-a1a5-5640324a8e97" xmlns:ns3="891fcf81-1d1d-4491-b247-0359c3a8c06f" targetNamespace="http://schemas.microsoft.com/office/2006/metadata/properties" ma:root="true" ma:fieldsID="949bf58ff179927622a460d77e136ee7" ns1:_="" ns2:_="" ns3:_="">
    <xsd:import namespace="http://schemas.microsoft.com/sharepoint/v3"/>
    <xsd:import namespace="0aecdd76-fc00-499e-a1a5-5640324a8e97"/>
    <xsd:import namespace="891fcf81-1d1d-4491-b247-0359c3a8c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cdd76-fc00-499e-a1a5-5640324a8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d37ae30-1c3a-40e1-94c5-05ea5a1665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1fcf81-1d1d-4491-b247-0359c3a8c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594ac434-4980-4b2c-96c7-efaac798bb0c}" ma:internalName="TaxCatchAll" ma:showField="CatchAllData" ma:web="891fcf81-1d1d-4491-b247-0359c3a8c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891fcf81-1d1d-4491-b247-0359c3a8c06f" xsi:nil="true"/>
    <lcf76f155ced4ddcb4097134ff3c332f xmlns="0aecdd76-fc00-499e-a1a5-5640324a8e9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496032-8DC6-4435-8756-6D647277B229}"/>
</file>

<file path=customXml/itemProps2.xml><?xml version="1.0" encoding="utf-8"?>
<ds:datastoreItem xmlns:ds="http://schemas.openxmlformats.org/officeDocument/2006/customXml" ds:itemID="{E34EBEFC-86D4-468A-B189-2E5A8D298C94}"/>
</file>

<file path=customXml/itemProps3.xml><?xml version="1.0" encoding="utf-8"?>
<ds:datastoreItem xmlns:ds="http://schemas.openxmlformats.org/officeDocument/2006/customXml" ds:itemID="{56E369B7-B3BE-45E6-BC64-2E8FCD4F6143}"/>
</file>

<file path=docProps/app.xml><?xml version="1.0" encoding="utf-8"?>
<Properties xmlns="http://schemas.openxmlformats.org/officeDocument/2006/extended-properties" xmlns:vt="http://schemas.openxmlformats.org/officeDocument/2006/docPropsVTypes">
  <Template>TM04099166</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YEARLY TIMESHEET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Jachelski</dc:creator>
  <cp:lastModifiedBy>Angela Jachelski</cp:lastModifiedBy>
  <dcterms:created xsi:type="dcterms:W3CDTF">2018-05-25T08:57:01Z</dcterms:created>
  <dcterms:modified xsi:type="dcterms:W3CDTF">2022-08-10T17:16:18Z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0x010100234389E3A2B5E14E8AF8742F4BE90FFC</vt:lpwstr>
  </property>
</Properties>
</file>